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/Users/brett/My Drive (brett@otberg.com)/Powerful Practice/Quality of Occupational Performance/QOP Programs/Social interaction/"/>
    </mc:Choice>
  </mc:AlternateContent>
  <xr:revisionPtr revIDLastSave="0" documentId="13_ncr:1_{84DC45E9-A9BF-3A49-8056-B225D14D3FD9}" xr6:coauthVersionLast="47" xr6:coauthVersionMax="47" xr10:uidLastSave="{00000000-0000-0000-0000-000000000000}"/>
  <workbookProtection workbookAlgorithmName="SHA-512" workbookHashValue="64PEGZGr3LO6UVEgGUr6CwGCy5Wx4SwcXr4Z0dRsklK7QVjpL6KwuEjyAfeGxn5IsCvWm7SsL/FPtQCGgyshVg==" workbookSaltValue="fPUZe2HQpJ/i8/ZoVAvgWw==" workbookSpinCount="100000" lockStructure="1"/>
  <bookViews>
    <workbookView xWindow="18680" yWindow="500" windowWidth="22260" windowHeight="21140" xr2:uid="{EE607759-76B1-455A-BBC5-27060827459B}"/>
  </bookViews>
  <sheets>
    <sheet name="SIProgram" sheetId="1" r:id="rId1"/>
    <sheet name="2026.04.26" sheetId="3" r:id="rId2"/>
    <sheet name="SIData" sheetId="2" state="hidden" r:id="rId3"/>
  </sheets>
  <definedNames>
    <definedName name="Adjustment">SIData!$D$2:$D$8</definedName>
    <definedName name="Age">SIData!$I$2:$I$5</definedName>
    <definedName name="Challenge">SIData!$C$2:$C$8</definedName>
    <definedName name="Rating">SIData!$E$2:$E$5</definedName>
    <definedName name="Relationship">SIData!$H$2:$H$10</definedName>
    <definedName name="Satisfaction">SIData!$G$2:$G$6</definedName>
    <definedName name="Score">SIData!$F$2:$F$5</definedName>
    <definedName name="Types">SIData!$B$2:$B$8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1" l="1" a="1"/>
  <c r="C14" i="1" s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34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I14" i="1" a="1"/>
  <c r="I14" i="1" s="1"/>
  <c r="L62" i="1" s="1"/>
  <c r="K7" i="1"/>
  <c r="L61" i="1" l="1" a="1"/>
  <c r="L61" i="1" s="1"/>
  <c r="E61" i="1" a="1"/>
  <c r="E61" i="1" s="1"/>
  <c r="E62" i="1"/>
  <c r="A63" i="1" l="1"/>
  <c r="E63" i="1"/>
  <c r="A23" i="1" s="1"/>
  <c r="B23" i="1" s="1"/>
  <c r="A25" i="1" l="1"/>
  <c r="A27" i="1" a="1"/>
  <c r="A2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<sst xmlns="http://schemas.openxmlformats.org/spreadsheetml/2006/main" count="180" uniqueCount="141">
  <si>
    <t>Observation 1</t>
  </si>
  <si>
    <t>Relationship</t>
  </si>
  <si>
    <t>Weighted rating</t>
  </si>
  <si>
    <t>Observation 2</t>
  </si>
  <si>
    <t>Total raw score</t>
  </si>
  <si>
    <t>max</t>
  </si>
  <si>
    <t>min</t>
  </si>
  <si>
    <t>raw total</t>
  </si>
  <si>
    <t>Challenge</t>
  </si>
  <si>
    <t>73–79</t>
  </si>
  <si>
    <t>65–72</t>
  </si>
  <si>
    <t>36–52</t>
  </si>
  <si>
    <t>Types</t>
  </si>
  <si>
    <t>Adjustment</t>
  </si>
  <si>
    <t>Rating</t>
  </si>
  <si>
    <t>Score</t>
  </si>
  <si>
    <t>Satisfaction</t>
  </si>
  <si>
    <t>Age</t>
  </si>
  <si>
    <t>ScaleBreaks</t>
  </si>
  <si>
    <t>Descriptors</t>
  </si>
  <si>
    <t>53–64</t>
  </si>
  <si>
    <t>AgeMin</t>
  </si>
  <si>
    <t>AgeMax</t>
  </si>
  <si>
    <t>M</t>
  </si>
  <si>
    <t>SD</t>
  </si>
  <si>
    <t>Table2</t>
  </si>
  <si>
    <t>Nome</t>
  </si>
  <si>
    <t>Data di nascita</t>
  </si>
  <si>
    <t xml:space="preserve">          Età (anni)</t>
  </si>
  <si>
    <t>Terapista occupazionale</t>
  </si>
  <si>
    <t>Osservazione 1</t>
  </si>
  <si>
    <t>Osservazione 2</t>
  </si>
  <si>
    <t>Tipo di scambo sociale</t>
  </si>
  <si>
    <t>Partner sociale primario</t>
  </si>
  <si>
    <t>Relazione</t>
  </si>
  <si>
    <t>Gruppo d'età</t>
  </si>
  <si>
    <t>Risultati</t>
  </si>
  <si>
    <t>Punteggio corretto in unità di scala* (scala: 0–100)</t>
  </si>
  <si>
    <t>Qualità equivalente di interazione sociale*</t>
  </si>
  <si>
    <t>Osservazione 1:</t>
  </si>
  <si>
    <t>Osservazione 2:</t>
  </si>
  <si>
    <r>
      <t xml:space="preserve">Punteggio </t>
    </r>
    <r>
      <rPr>
        <b/>
        <i/>
        <sz val="11"/>
        <color theme="1"/>
        <rFont val="Aptos"/>
        <family val="2"/>
      </rPr>
      <t>z</t>
    </r>
    <r>
      <rPr>
        <b/>
        <sz val="11"/>
        <color theme="1"/>
        <rFont val="Aptos"/>
        <family val="2"/>
      </rPr>
      <t xml:space="preserve"> standardizzato basato sull'età della persona (</t>
    </r>
    <r>
      <rPr>
        <b/>
        <i/>
        <sz val="11"/>
        <color theme="1"/>
        <rFont val="Aptos"/>
        <family val="2"/>
      </rPr>
      <t>M</t>
    </r>
    <r>
      <rPr>
        <b/>
        <sz val="11"/>
        <color theme="1"/>
        <rFont val="Aptos"/>
        <family val="2"/>
      </rPr>
      <t xml:space="preserve"> = 0, </t>
    </r>
    <r>
      <rPr>
        <b/>
        <i/>
        <sz val="11"/>
        <color theme="1"/>
        <rFont val="Aptos"/>
        <family val="2"/>
      </rPr>
      <t>SD</t>
    </r>
    <r>
      <rPr>
        <b/>
        <sz val="11"/>
        <color theme="1"/>
        <rFont val="Aptos"/>
        <family val="2"/>
      </rPr>
      <t xml:space="preserve"> = 1)*</t>
    </r>
  </si>
  <si>
    <t>* Le definizioni dei termini chiave riportati nei Risultati sono elencate sotto</t>
  </si>
  <si>
    <t xml:space="preserve">Osservazione 1        </t>
  </si>
  <si>
    <t xml:space="preserve">Osservazione 2        </t>
  </si>
  <si>
    <t>Abilità di interazione sociale</t>
  </si>
  <si>
    <t>Problema osservato</t>
  </si>
  <si>
    <t>Approccia/Inizia</t>
  </si>
  <si>
    <t>Conclude/Si Disimpegna</t>
  </si>
  <si>
    <t>Produce Linguaggio</t>
  </si>
  <si>
    <t>Gesticola</t>
  </si>
  <si>
    <t>Parla Fluentmente</t>
  </si>
  <si>
    <t>Si Volge Verso</t>
  </si>
  <si>
    <t>Guarda</t>
  </si>
  <si>
    <t>Si Posiziona</t>
  </si>
  <si>
    <t>Tocca</t>
  </si>
  <si>
    <t>Si Controlla</t>
  </si>
  <si>
    <t>Domanda</t>
  </si>
  <si>
    <t>Risponde</t>
  </si>
  <si>
    <t>Rivela</t>
  </si>
  <si>
    <t>Manifesta Emozioni</t>
  </si>
  <si>
    <t>Dissente</t>
  </si>
  <si>
    <t>Ringrazia</t>
  </si>
  <si>
    <t>Cambia Argomento</t>
  </si>
  <si>
    <t>Risponde in Tempo</t>
  </si>
  <si>
    <t>Adegua la Durata</t>
  </si>
  <si>
    <t>Si Alterna</t>
  </si>
  <si>
    <t>Adatta il Linguaggio</t>
  </si>
  <si>
    <t>Chiarisce</t>
  </si>
  <si>
    <t>Riconosce/Incoraggia</t>
  </si>
  <si>
    <t>Manifesta Empatia</t>
  </si>
  <si>
    <t>Perseguel'Obiettivo</t>
  </si>
  <si>
    <t>Si Adatta</t>
  </si>
  <si>
    <t>Trae Beneficio</t>
  </si>
  <si>
    <t>Definizione dei termini nei Risultati</t>
  </si>
  <si>
    <t>Valutazione delle abilità di interazione sociale</t>
  </si>
  <si>
    <t>Data del report</t>
  </si>
  <si>
    <t>Firma del terapista occupazionale</t>
  </si>
  <si>
    <t>Unità di scala aggiustata</t>
  </si>
  <si>
    <t>Interpretazione espressa come qualità dell'interazione sociale osservata nella persona</t>
  </si>
  <si>
    <t>Non valido: valutazioni delle abilità di prestazione troppo elevate – punteggio corretto non valido</t>
  </si>
  <si>
    <t>Competente: Interazione sociale matura, educata e con tempi appropriati</t>
  </si>
  <si>
    <t>Interazione sociale da competente a occasionalmente discutibile</t>
  </si>
  <si>
    <t>Interazione sociale da discutibile a lievemente inefficace o immatura</t>
  </si>
  <si>
    <t>Non valido: valutazioni delle abilità di prestazione troppo basse – punteggio corretto non valido</t>
  </si>
  <si>
    <t>Interazione sociale marcatamente inefficace o immatura</t>
  </si>
  <si>
    <t>Interazione sociale da moderatamente a marcatamente inefficace o immatura</t>
  </si>
  <si>
    <t>Interazione sociale da lievemente a moderatamente inefficace o immatura</t>
  </si>
  <si>
    <t>Interpretazione criterio riferita</t>
  </si>
  <si>
    <t>Collaborare con gli altri</t>
  </si>
  <si>
    <t>Intraprendere una conversazione informale</t>
  </si>
  <si>
    <t>Pianificare e prendere decisioni</t>
  </si>
  <si>
    <t>Condividere informazioni con altri</t>
  </si>
  <si>
    <t>Chiedere informazioni ad altri</t>
  </si>
  <si>
    <t>Vendere beni o fornire servizi ad altri</t>
  </si>
  <si>
    <t xml:space="preserve">Acquisire beni o servizi da altri </t>
  </si>
  <si>
    <t>Nessuno</t>
  </si>
  <si>
    <t xml:space="preserve">Lieve </t>
  </si>
  <si>
    <t>Moderato</t>
  </si>
  <si>
    <t>Marcato</t>
  </si>
  <si>
    <t>Nella media</t>
  </si>
  <si>
    <t>Non riportato</t>
  </si>
  <si>
    <t>Soddisfatto</t>
  </si>
  <si>
    <t>Lievemente insoddisfatto</t>
  </si>
  <si>
    <t>Moderatamente insoddisfatto</t>
  </si>
  <si>
    <t>Marcatamente insoddisfatto</t>
  </si>
  <si>
    <t>Membro della famiglia</t>
  </si>
  <si>
    <t xml:space="preserve">Collega </t>
  </si>
  <si>
    <t>Professionista</t>
  </si>
  <si>
    <t>Impiegato</t>
  </si>
  <si>
    <t>Venditore</t>
  </si>
  <si>
    <t>Cliente</t>
  </si>
  <si>
    <t>Amico / Pari</t>
  </si>
  <si>
    <t>Insegnante / Professore</t>
  </si>
  <si>
    <t>Sconosciuto / Non familiare</t>
  </si>
  <si>
    <t>Bambino</t>
  </si>
  <si>
    <t>Adolescente</t>
  </si>
  <si>
    <t>Adulto</t>
  </si>
  <si>
    <t>Anziano</t>
  </si>
  <si>
    <t>Marcatamente inefficace o immaturo</t>
  </si>
  <si>
    <t>Inefficace o immaturo da moderato a marcato</t>
  </si>
  <si>
    <t>Inefficace o immaturo da lieve a moderato</t>
  </si>
  <si>
    <t>Inefficace o immaturo da discutibile a lieve</t>
  </si>
  <si>
    <t>Competente</t>
  </si>
  <si>
    <t>Competente a occasionalmente discutibile</t>
  </si>
  <si>
    <r>
      <t xml:space="preserve">La </t>
    </r>
    <r>
      <rPr>
        <b/>
        <sz val="11"/>
        <color theme="1"/>
        <rFont val="Aptos Narrow"/>
        <family val="2"/>
        <scheme val="minor"/>
      </rPr>
      <t>qualità equivalente dell'interazione sociale</t>
    </r>
    <r>
      <rPr>
        <sz val="11"/>
        <color theme="1"/>
        <rFont val="Aptos Narrow"/>
        <family val="2"/>
        <scheme val="minor"/>
      </rPr>
      <t xml:space="preserve"> indica se la qualità dell'interazione osservata della persona ha soddisfatto il criterio di "competente" oppure, in caso contrario, in quale misura la qualità dell’interazione sociale è risultata inefficace o immatura.</t>
    </r>
  </si>
  <si>
    <r>
      <t xml:space="preserve">Il </t>
    </r>
    <r>
      <rPr>
        <b/>
        <sz val="11"/>
        <color theme="1"/>
        <rFont val="Aptos Narrow"/>
        <family val="2"/>
      </rPr>
      <t xml:space="preserve">punteggio </t>
    </r>
    <r>
      <rPr>
        <b/>
        <i/>
        <sz val="11"/>
        <color theme="1"/>
        <rFont val="Aptos Narrow"/>
        <family val="2"/>
      </rPr>
      <t>z</t>
    </r>
    <r>
      <rPr>
        <b/>
        <sz val="11"/>
        <color theme="1"/>
        <rFont val="Aptos Narrow"/>
        <family val="2"/>
      </rPr>
      <t xml:space="preserve"> standardizzato</t>
    </r>
    <r>
      <rPr>
        <sz val="11"/>
        <color theme="1"/>
        <rFont val="Aptos Narrow"/>
        <family val="2"/>
      </rPr>
      <t xml:space="preserve"> mostra quanto il risultato del test di una persona sia al di sopra o al di sotto della media (</t>
    </r>
    <r>
      <rPr>
        <i/>
        <sz val="11"/>
        <color theme="1"/>
        <rFont val="Aptos Narrow"/>
        <family val="2"/>
      </rPr>
      <t>M</t>
    </r>
    <r>
      <rPr>
        <sz val="11"/>
        <color theme="1"/>
        <rFont val="Aptos Narrow"/>
        <family val="2"/>
      </rPr>
      <t>) delle persone con sviluppo tipico della stessa età, espresso in unità di deviazione standard (</t>
    </r>
    <r>
      <rPr>
        <i/>
        <sz val="11"/>
        <color theme="1"/>
        <rFont val="Aptos Narrow"/>
        <family val="2"/>
      </rPr>
      <t>SD</t>
    </r>
    <r>
      <rPr>
        <sz val="11"/>
        <color theme="1"/>
        <rFont val="Aptos Narrow"/>
        <family val="2"/>
      </rPr>
      <t xml:space="preserve">). Un punteggio </t>
    </r>
    <r>
      <rPr>
        <i/>
        <sz val="11"/>
        <color theme="1"/>
        <rFont val="Aptos Narrow"/>
        <family val="2"/>
      </rPr>
      <t xml:space="preserve">z </t>
    </r>
    <r>
      <rPr>
        <sz val="11"/>
        <color theme="1"/>
        <rFont val="Aptos Narrow"/>
        <family val="2"/>
      </rPr>
      <t xml:space="preserve">positivo (es. +1,0) significa che il punteggio corretto della persona è superiore alla media, mentre un punteggio </t>
    </r>
    <r>
      <rPr>
        <i/>
        <sz val="11"/>
        <color theme="1"/>
        <rFont val="Aptos Narrow"/>
        <family val="2"/>
      </rPr>
      <t>z</t>
    </r>
    <r>
      <rPr>
        <sz val="11"/>
        <color theme="1"/>
        <rFont val="Aptos Narrow"/>
        <family val="2"/>
      </rPr>
      <t xml:space="preserve"> negativo (es. -1,0) significa che è inferiore alla media. L'intervallo atteso è spesso definito entro ±1 </t>
    </r>
    <r>
      <rPr>
        <i/>
        <sz val="11"/>
        <color theme="1"/>
        <rFont val="Aptos Narrow"/>
        <family val="2"/>
      </rPr>
      <t>SD</t>
    </r>
    <r>
      <rPr>
        <sz val="11"/>
        <color theme="1"/>
        <rFont val="Aptos Narrow"/>
        <family val="2"/>
      </rPr>
      <t xml:space="preserve"> dalla media (circa il 68% delle persone con sviluppo tipico) o, più ampiamente, entro ±2 </t>
    </r>
    <r>
      <rPr>
        <i/>
        <sz val="11"/>
        <color theme="1"/>
        <rFont val="Aptos Narrow"/>
        <family val="2"/>
      </rPr>
      <t>SD</t>
    </r>
    <r>
      <rPr>
        <sz val="11"/>
        <color theme="1"/>
        <rFont val="Aptos Narrow"/>
        <family val="2"/>
      </rPr>
      <t xml:space="preserve"> (circa il 95%), sebbene i criteri per una performance adeguata all'età possano variare a seconda dei contesti. </t>
    </r>
  </si>
  <si>
    <r>
      <t xml:space="preserve">Il </t>
    </r>
    <r>
      <rPr>
        <b/>
        <sz val="11"/>
        <color theme="1"/>
        <rFont val="Aptos Narrow"/>
        <family val="2"/>
        <scheme val="minor"/>
      </rPr>
      <t xml:space="preserve">livello di soddisfazione auto-riferito </t>
    </r>
    <r>
      <rPr>
        <sz val="11"/>
        <color theme="1"/>
        <rFont val="Aptos Narrow"/>
        <family val="2"/>
        <scheme val="minor"/>
      </rPr>
      <t>è il grado di  cui la persona si ritiene soddisfatta (o non del tutto soddisfatta) della propria interazione sociale subito dopo ogni osservazione.</t>
    </r>
  </si>
  <si>
    <t>Qualità della Performance Occupazionale: Interazione Sociale –</t>
  </si>
  <si>
    <t>Report dei Risultati</t>
  </si>
  <si>
    <t>Data della valutazione</t>
  </si>
  <si>
    <r>
      <t>Difficolt</t>
    </r>
    <r>
      <rPr>
        <b/>
        <sz val="11"/>
        <color theme="1"/>
        <rFont val="Aptos Narrow"/>
        <family val="2"/>
      </rPr>
      <t>à</t>
    </r>
  </si>
  <si>
    <t>Difficoltà</t>
  </si>
  <si>
    <r>
      <t xml:space="preserve">Il </t>
    </r>
    <r>
      <rPr>
        <b/>
        <sz val="11"/>
        <color theme="1"/>
        <rFont val="Aptos Narrow"/>
        <family val="2"/>
        <scheme val="minor"/>
      </rPr>
      <t>punteggio corretto</t>
    </r>
    <r>
      <rPr>
        <sz val="11"/>
        <color theme="1"/>
        <rFont val="Aptos Narrow"/>
        <family val="2"/>
        <scheme val="minor"/>
      </rPr>
      <t xml:space="preserve"> fornisce la base per l'interpretazione riferita al criterio della qualità dell'interazione sociale osservata nella persona, basata sulle valutazioni di 27 abilità di interazione sociale. Il criterio di riferimento è l'interazione sociale competente (ovvero un'interazione socialmente appropriata, educata, tempestiva e matura). L'errore standard (</t>
    </r>
    <r>
      <rPr>
        <i/>
        <sz val="11"/>
        <color theme="1"/>
        <rFont val="Aptos Narrow"/>
        <family val="2"/>
        <scheme val="minor"/>
      </rPr>
      <t>SE</t>
    </r>
    <r>
      <rPr>
        <sz val="11"/>
        <color theme="1"/>
        <rFont val="Aptos Narrow"/>
        <family val="2"/>
        <scheme val="minor"/>
      </rPr>
      <t xml:space="preserve">) è di ± 5 unità scalari. </t>
    </r>
  </si>
  <si>
    <t>Poco sotto la media</t>
  </si>
  <si>
    <t>Poco sopra la media</t>
  </si>
  <si>
    <r>
      <t xml:space="preserve">Livello di soddisfazione auto-riferito </t>
    </r>
    <r>
      <rPr>
        <b/>
        <sz val="11"/>
        <color theme="1"/>
        <rFont val="Aptos Narrow"/>
        <family val="2"/>
      </rPr>
      <t>–</t>
    </r>
    <r>
      <rPr>
        <b/>
        <sz val="11"/>
        <color theme="1"/>
        <rFont val="Aptos Narrow"/>
        <family val="2"/>
        <scheme val="minor"/>
      </rPr>
      <t xml:space="preserve"> interazioni sociali* </t>
    </r>
  </si>
  <si>
    <t>89 e al di sopra</t>
  </si>
  <si>
    <t>10 e al di sotto</t>
  </si>
  <si>
    <t>11–35</t>
  </si>
  <si>
    <t>80–88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</si>
</sst>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"/>
  </numFmts>
  <fonts count="3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sz val="12"/>
      <color rgb="FF0070C0"/>
      <name val="Aptos Narrow"/>
      <family val="2"/>
      <scheme val="minor"/>
    </font>
    <font>
      <sz val="18"/>
      <color rgb="FF0070C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1"/>
      <color rgb="FF0070C0"/>
      <name val="Aptos Narrow"/>
      <family val="2"/>
      <scheme val="minor"/>
    </font>
    <font>
      <b/>
      <sz val="14"/>
      <color rgb="FF0070C0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i/>
      <sz val="11"/>
      <color rgb="FF0070C0"/>
      <name val="Aptos Narrow"/>
      <family val="2"/>
      <scheme val="minor"/>
    </font>
    <font>
      <sz val="11"/>
      <color rgb="FF0070C0"/>
      <name val="Aptos Narrow"/>
      <family val="2"/>
      <scheme val="minor"/>
    </font>
    <font>
      <sz val="12"/>
      <color rgb="FF0070C0"/>
      <name val="Aptos Narrow"/>
      <family val="2"/>
      <scheme val="minor"/>
    </font>
    <font>
      <sz val="11"/>
      <color rgb="FF0070C0"/>
      <name val="Aptos Narrow"/>
      <family val="2"/>
    </font>
    <font>
      <b/>
      <sz val="12"/>
      <color theme="1"/>
      <name val="Aptos Narrow"/>
      <family val="2"/>
    </font>
    <font>
      <sz val="11"/>
      <color theme="1"/>
      <name val="Aptos Narrow"/>
      <family val="2"/>
    </font>
    <font>
      <b/>
      <i/>
      <sz val="20"/>
      <color theme="1"/>
      <name val="Bradley Hand ITC"/>
      <family val="4"/>
    </font>
    <font>
      <sz val="11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i/>
      <sz val="11"/>
      <color theme="1"/>
      <name val="Aptos"/>
      <family val="2"/>
    </font>
    <font>
      <b/>
      <i/>
      <sz val="11"/>
      <color rgb="FFFF0000"/>
      <name val="Aptos"/>
      <family val="2"/>
    </font>
    <font>
      <sz val="11"/>
      <color rgb="FFEE0000"/>
      <name val="Aptos"/>
      <family val="2"/>
    </font>
    <font>
      <b/>
      <sz val="11"/>
      <color theme="0"/>
      <name val="Aptos Narrow"/>
      <family val="2"/>
      <scheme val="minor"/>
    </font>
    <font>
      <i/>
      <sz val="11"/>
      <color theme="0"/>
      <name val="Aptos Narrow"/>
      <family val="2"/>
      <scheme val="minor"/>
    </font>
    <font>
      <sz val="11"/>
      <color theme="1"/>
      <name val="Aptos"/>
      <family val="2"/>
    </font>
    <font>
      <sz val="11"/>
      <color theme="0"/>
      <name val="Aptos"/>
      <family val="2"/>
    </font>
    <font>
      <b/>
      <sz val="12"/>
      <color rgb="FF005DA2"/>
      <name val="Aptos Narrow"/>
      <family val="2"/>
      <scheme val="minor"/>
    </font>
    <font>
      <b/>
      <sz val="14"/>
      <color rgb="FF005DA2"/>
      <name val="Aptos Narrow"/>
      <family val="2"/>
      <scheme val="minor"/>
    </font>
    <font>
      <b/>
      <i/>
      <sz val="11"/>
      <color rgb="FFFF0000"/>
      <name val="Aptos Narrow"/>
      <family val="2"/>
      <scheme val="minor"/>
    </font>
    <font>
      <b/>
      <sz val="11"/>
      <color theme="1"/>
      <name val="Aptos"/>
      <family val="2"/>
    </font>
    <font>
      <b/>
      <i/>
      <sz val="11"/>
      <color theme="1"/>
      <name val="Aptos"/>
      <family val="2"/>
    </font>
    <font>
      <b/>
      <sz val="18"/>
      <color rgb="FF005DA2"/>
      <name val="Aptos Narrow"/>
      <family val="2"/>
      <scheme val="minor"/>
    </font>
    <font>
      <b/>
      <i/>
      <sz val="11"/>
      <color rgb="FF005DA2"/>
      <name val="Aptos Narrow"/>
      <family val="2"/>
      <scheme val="minor"/>
    </font>
    <font>
      <i/>
      <sz val="11"/>
      <color theme="1"/>
      <name val="Aptos Narrow"/>
      <family val="2"/>
    </font>
    <font>
      <b/>
      <sz val="11"/>
      <color theme="1"/>
      <name val="Aptos Narrow"/>
      <family val="2"/>
    </font>
    <font>
      <b/>
      <i/>
      <sz val="11"/>
      <color theme="1"/>
      <name val="Aptos Narrow"/>
      <family val="2"/>
    </font>
    <font>
      <sz val="1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0FAF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B0F0"/>
      </left>
      <right/>
      <top style="medium">
        <color rgb="FF00B0F0"/>
      </top>
      <bottom style="thin">
        <color theme="7"/>
      </bottom>
      <diagonal/>
    </border>
    <border>
      <left/>
      <right/>
      <top style="medium">
        <color rgb="FF00B0F0"/>
      </top>
      <bottom style="thin">
        <color theme="7"/>
      </bottom>
      <diagonal/>
    </border>
    <border>
      <left/>
      <right style="medium">
        <color rgb="FF00B0F0"/>
      </right>
      <top style="medium">
        <color rgb="FF00B0F0"/>
      </top>
      <bottom style="thin">
        <color theme="7"/>
      </bottom>
      <diagonal/>
    </border>
    <border>
      <left style="medium">
        <color rgb="FF00B0F0"/>
      </left>
      <right/>
      <top/>
      <bottom/>
      <diagonal/>
    </border>
    <border>
      <left/>
      <right style="medium">
        <color rgb="FF00B0F0"/>
      </right>
      <top/>
      <bottom/>
      <diagonal/>
    </border>
    <border>
      <left style="medium">
        <color rgb="FF00B0F0"/>
      </left>
      <right/>
      <top style="thin">
        <color indexed="64"/>
      </top>
      <bottom style="thin">
        <color indexed="64"/>
      </bottom>
      <diagonal/>
    </border>
    <border>
      <left style="medium">
        <color rgb="FF00B0F0"/>
      </left>
      <right/>
      <top/>
      <bottom style="medium">
        <color rgb="FF00B0F0"/>
      </bottom>
      <diagonal/>
    </border>
    <border>
      <left/>
      <right/>
      <top/>
      <bottom style="medium">
        <color rgb="FF00B0F0"/>
      </bottom>
      <diagonal/>
    </border>
    <border>
      <left/>
      <right style="medium">
        <color rgb="FF00B0F0"/>
      </right>
      <top/>
      <bottom style="medium">
        <color rgb="FF00B0F0"/>
      </bottom>
      <diagonal/>
    </border>
    <border>
      <left style="medium">
        <color rgb="FF00B0F0"/>
      </left>
      <right/>
      <top style="medium">
        <color rgb="FF00B0F0"/>
      </top>
      <bottom/>
      <diagonal/>
    </border>
    <border>
      <left/>
      <right/>
      <top style="medium">
        <color rgb="FF00B0F0"/>
      </top>
      <bottom/>
      <diagonal/>
    </border>
    <border>
      <left/>
      <right style="medium">
        <color rgb="FF00B0F0"/>
      </right>
      <top style="medium">
        <color rgb="FF00B0F0"/>
      </top>
      <bottom/>
      <diagonal/>
    </border>
    <border>
      <left style="thin">
        <color rgb="FF00B0F0"/>
      </left>
      <right style="thin">
        <color rgb="FF00B0F0"/>
      </right>
      <top style="thin">
        <color rgb="FF00B0F0"/>
      </top>
      <bottom style="thin">
        <color rgb="FF00B0F0"/>
      </bottom>
      <diagonal/>
    </border>
    <border>
      <left style="thin">
        <color rgb="FF00B0F0"/>
      </left>
      <right/>
      <top style="thin">
        <color rgb="FF00B0F0"/>
      </top>
      <bottom style="thin">
        <color rgb="FF00B0F0"/>
      </bottom>
      <diagonal/>
    </border>
    <border>
      <left/>
      <right/>
      <top style="thin">
        <color rgb="FF00B0F0"/>
      </top>
      <bottom style="thin">
        <color rgb="FF00B0F0"/>
      </bottom>
      <diagonal/>
    </border>
    <border>
      <left style="medium">
        <color rgb="FF00B0F0"/>
      </left>
      <right/>
      <top style="thin">
        <color rgb="FF00B0F0"/>
      </top>
      <bottom style="thin">
        <color rgb="FF00B0F0"/>
      </bottom>
      <diagonal/>
    </border>
    <border>
      <left style="medium">
        <color rgb="FF00B0F0"/>
      </left>
      <right/>
      <top style="thin">
        <color rgb="FF00B0F0"/>
      </top>
      <bottom style="medium">
        <color rgb="FF00B0F0"/>
      </bottom>
      <diagonal/>
    </border>
    <border>
      <left/>
      <right/>
      <top style="thin">
        <color rgb="FF00B0F0"/>
      </top>
      <bottom style="medium">
        <color rgb="FF00B0F0"/>
      </bottom>
      <diagonal/>
    </border>
    <border>
      <left style="medium">
        <color rgb="FF00B0F0"/>
      </left>
      <right/>
      <top style="medium">
        <color rgb="FF00B0F0"/>
      </top>
      <bottom style="thin">
        <color rgb="FF00B0F0"/>
      </bottom>
      <diagonal/>
    </border>
    <border>
      <left/>
      <right/>
      <top style="medium">
        <color rgb="FF00B0F0"/>
      </top>
      <bottom style="thin">
        <color rgb="FF00B0F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rgb="FF00B0F0"/>
      </right>
      <top style="thin">
        <color rgb="FF00B0F0"/>
      </top>
      <bottom style="thin">
        <color rgb="FF00B0F0"/>
      </bottom>
      <diagonal/>
    </border>
    <border>
      <left/>
      <right style="medium">
        <color rgb="FF00B0F0"/>
      </right>
      <top style="medium">
        <color rgb="FF00B0F0"/>
      </top>
      <bottom style="thin">
        <color rgb="FF00B0F0"/>
      </bottom>
      <diagonal/>
    </border>
    <border>
      <left/>
      <right/>
      <top style="thin">
        <color rgb="FF00B0F0"/>
      </top>
      <bottom/>
      <diagonal/>
    </border>
    <border>
      <left style="medium">
        <color rgb="FF00B0F0"/>
      </left>
      <right/>
      <top style="thin">
        <color rgb="FF00B0F0"/>
      </top>
      <bottom/>
      <diagonal/>
    </border>
    <border>
      <left/>
      <right style="medium">
        <color rgb="FF00B0F0"/>
      </right>
      <top style="thin">
        <color rgb="FF00B0F0"/>
      </top>
      <bottom/>
      <diagonal/>
    </border>
    <border>
      <left style="thin">
        <color rgb="FF00B0F0"/>
      </left>
      <right style="medium">
        <color rgb="FF00B0F0"/>
      </right>
      <top style="thin">
        <color rgb="FF00B0F0"/>
      </top>
      <bottom/>
      <diagonal/>
    </border>
    <border>
      <left/>
      <right style="thin">
        <color rgb="FF00B0F0"/>
      </right>
      <top/>
      <bottom/>
      <diagonal/>
    </border>
    <border>
      <left/>
      <right style="thin">
        <color rgb="FF00B0F0"/>
      </right>
      <top style="thin">
        <color rgb="FF00B0F0"/>
      </top>
      <bottom style="medium">
        <color rgb="FF00B0F0"/>
      </bottom>
      <diagonal/>
    </border>
    <border>
      <left style="medium">
        <color rgb="FF00B0F0"/>
      </left>
      <right/>
      <top style="thin">
        <color theme="1"/>
      </top>
      <bottom style="thin">
        <color theme="1"/>
      </bottom>
      <diagonal/>
    </border>
    <border>
      <left/>
      <right style="medium">
        <color rgb="FF00B0F0"/>
      </right>
      <top style="thin">
        <color rgb="FF00B0F0"/>
      </top>
      <bottom style="thin">
        <color rgb="FF00B0F0"/>
      </bottom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medium">
        <color rgb="FF00B0F0"/>
      </left>
      <right/>
      <top style="medium">
        <color rgb="FF00B0F0"/>
      </top>
      <bottom style="medium">
        <color rgb="FF00B0F0"/>
      </bottom>
      <diagonal/>
    </border>
    <border>
      <left/>
      <right/>
      <top style="medium">
        <color rgb="FF00B0F0"/>
      </top>
      <bottom style="medium">
        <color rgb="FF00B0F0"/>
      </bottom>
      <diagonal/>
    </border>
    <border>
      <left/>
      <right style="medium">
        <color rgb="FF00B0F0"/>
      </right>
      <top style="medium">
        <color rgb="FF00B0F0"/>
      </top>
      <bottom style="medium">
        <color rgb="FF00B0F0"/>
      </bottom>
      <diagonal/>
    </border>
    <border>
      <left style="medium">
        <color rgb="FF00B0F0"/>
      </left>
      <right style="medium">
        <color rgb="FF00B0F0"/>
      </right>
      <top/>
      <bottom/>
      <diagonal/>
    </border>
    <border>
      <left/>
      <right/>
      <top/>
      <bottom style="thin">
        <color theme="1"/>
      </bottom>
      <diagonal/>
    </border>
    <border>
      <left style="medium">
        <color rgb="FF00B0F0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rgb="FF00B0F0"/>
      </left>
      <right style="thin">
        <color theme="1"/>
      </right>
      <top style="thin">
        <color theme="1"/>
      </top>
      <bottom style="medium">
        <color rgb="FF00B0F0"/>
      </bottom>
      <diagonal/>
    </border>
    <border>
      <left style="thin">
        <color rgb="FF00B0F0"/>
      </left>
      <right/>
      <top style="thin">
        <color rgb="FF00B0F0"/>
      </top>
      <bottom style="medium">
        <color rgb="FF00B0F0"/>
      </bottom>
      <diagonal/>
    </border>
    <border>
      <left/>
      <right style="thin">
        <color rgb="FF00B0F0"/>
      </right>
      <top/>
      <bottom style="thin">
        <color rgb="FF00B0F0"/>
      </bottom>
      <diagonal/>
    </border>
    <border>
      <left/>
      <right style="thin">
        <color rgb="FF00B0F0"/>
      </right>
      <top/>
      <bottom style="medium">
        <color rgb="FF00B0F0"/>
      </bottom>
      <diagonal/>
    </border>
    <border>
      <left/>
      <right style="thin">
        <color rgb="FF00B0F0"/>
      </right>
      <top style="thin">
        <color rgb="FF00B0F0"/>
      </top>
      <bottom/>
      <diagonal/>
    </border>
    <border>
      <left/>
      <right/>
      <top style="thin">
        <color theme="7" tint="0.39997558519241921"/>
      </top>
      <bottom style="thin">
        <color theme="7" tint="0.39997558519241921"/>
      </bottom>
      <diagonal/>
    </border>
  </borders>
  <cellStyleXfs count="1">
    <xf numFmtId="0" fontId="0" fillId="0" borderId="0"/>
  </cellStyleXfs>
  <cellXfs count="170">
    <xf numFmtId="0" fontId="0" fillId="0" borderId="0" xfId="0"/>
    <xf numFmtId="0" fontId="0" fillId="2" borderId="2" xfId="0" applyFill="1" applyBorder="1" applyAlignment="1" applyProtection="1">
      <alignment vertical="center"/>
      <protection locked="0"/>
    </xf>
    <xf numFmtId="0" fontId="0" fillId="0" borderId="0" xfId="0" applyProtection="1">
      <protection hidden="1"/>
    </xf>
    <xf numFmtId="0" fontId="5" fillId="0" borderId="0" xfId="0" applyFont="1" applyProtection="1">
      <protection hidden="1"/>
    </xf>
    <xf numFmtId="0" fontId="1" fillId="0" borderId="0" xfId="0" applyFont="1" applyProtection="1">
      <protection hidden="1"/>
    </xf>
    <xf numFmtId="0" fontId="0" fillId="2" borderId="3" xfId="0" applyFill="1" applyBorder="1" applyProtection="1">
      <protection hidden="1"/>
    </xf>
    <xf numFmtId="0" fontId="0" fillId="2" borderId="4" xfId="0" applyFill="1" applyBorder="1" applyProtection="1">
      <protection hidden="1"/>
    </xf>
    <xf numFmtId="0" fontId="1" fillId="0" borderId="8" xfId="0" applyFont="1" applyBorder="1" applyProtection="1">
      <protection hidden="1"/>
    </xf>
    <xf numFmtId="0" fontId="0" fillId="0" borderId="9" xfId="0" applyBorder="1" applyProtection="1">
      <protection hidden="1"/>
    </xf>
    <xf numFmtId="2" fontId="0" fillId="0" borderId="9" xfId="0" applyNumberFormat="1" applyBorder="1" applyProtection="1">
      <protection hidden="1"/>
    </xf>
    <xf numFmtId="0" fontId="0" fillId="0" borderId="8" xfId="0" applyBorder="1" applyProtection="1">
      <protection hidden="1"/>
    </xf>
    <xf numFmtId="0" fontId="3" fillId="0" borderId="8" xfId="0" applyFont="1" applyBorder="1" applyProtection="1">
      <protection hidden="1"/>
    </xf>
    <xf numFmtId="0" fontId="0" fillId="0" borderId="19" xfId="0" applyBorder="1" applyProtection="1">
      <protection hidden="1"/>
    </xf>
    <xf numFmtId="0" fontId="1" fillId="0" borderId="19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22" xfId="0" applyBorder="1" applyProtection="1">
      <protection hidden="1"/>
    </xf>
    <xf numFmtId="0" fontId="7" fillId="0" borderId="0" xfId="0" applyFont="1" applyProtection="1">
      <protection hidden="1"/>
    </xf>
    <xf numFmtId="1" fontId="1" fillId="0" borderId="0" xfId="0" applyNumberFormat="1" applyFont="1" applyAlignment="1" applyProtection="1">
      <alignment horizontal="center" vertical="center"/>
      <protection hidden="1"/>
    </xf>
    <xf numFmtId="0" fontId="0" fillId="3" borderId="0" xfId="0" applyFill="1" applyProtection="1">
      <protection hidden="1"/>
    </xf>
    <xf numFmtId="0" fontId="0" fillId="3" borderId="0" xfId="0" applyFill="1" applyAlignment="1" applyProtection="1">
      <alignment horizontal="left"/>
      <protection hidden="1"/>
    </xf>
    <xf numFmtId="1" fontId="0" fillId="3" borderId="0" xfId="0" applyNumberFormat="1" applyFill="1" applyAlignment="1" applyProtection="1">
      <alignment horizontal="center" vertical="center"/>
      <protection hidden="1"/>
    </xf>
    <xf numFmtId="0" fontId="0" fillId="3" borderId="0" xfId="0" applyFill="1" applyAlignment="1" applyProtection="1">
      <alignment horizontal="center"/>
      <protection hidden="1"/>
    </xf>
    <xf numFmtId="1" fontId="0" fillId="3" borderId="0" xfId="0" applyNumberFormat="1" applyFill="1" applyAlignment="1" applyProtection="1">
      <alignment horizontal="left"/>
      <protection hidden="1"/>
    </xf>
    <xf numFmtId="0" fontId="0" fillId="0" borderId="13" xfId="0" applyBorder="1" applyProtection="1">
      <protection hidden="1"/>
    </xf>
    <xf numFmtId="2" fontId="0" fillId="0" borderId="0" xfId="0" applyNumberFormat="1" applyProtection="1">
      <protection hidden="1"/>
    </xf>
    <xf numFmtId="0" fontId="0" fillId="0" borderId="26" xfId="0" applyBorder="1" applyProtection="1">
      <protection hidden="1"/>
    </xf>
    <xf numFmtId="0" fontId="3" fillId="0" borderId="11" xfId="0" applyFont="1" applyBorder="1" applyProtection="1">
      <protection hidden="1"/>
    </xf>
    <xf numFmtId="1" fontId="0" fillId="0" borderId="25" xfId="0" applyNumberFormat="1" applyBorder="1" applyAlignment="1" applyProtection="1">
      <alignment horizontal="center"/>
      <protection hidden="1"/>
    </xf>
    <xf numFmtId="0" fontId="0" fillId="2" borderId="28" xfId="0" applyFill="1" applyBorder="1" applyProtection="1">
      <protection hidden="1"/>
    </xf>
    <xf numFmtId="0" fontId="0" fillId="2" borderId="26" xfId="0" applyFill="1" applyBorder="1" applyProtection="1">
      <protection hidden="1"/>
    </xf>
    <xf numFmtId="0" fontId="0" fillId="2" borderId="2" xfId="0" applyFill="1" applyBorder="1" applyProtection="1">
      <protection locked="0"/>
    </xf>
    <xf numFmtId="0" fontId="9" fillId="0" borderId="0" xfId="0" applyFont="1" applyProtection="1">
      <protection hidden="1"/>
    </xf>
    <xf numFmtId="0" fontId="0" fillId="0" borderId="29" xfId="0" applyBorder="1" applyProtection="1">
      <protection hidden="1"/>
    </xf>
    <xf numFmtId="0" fontId="0" fillId="4" borderId="15" xfId="0" applyFill="1" applyBorder="1" applyProtection="1">
      <protection hidden="1"/>
    </xf>
    <xf numFmtId="0" fontId="0" fillId="0" borderId="9" xfId="0" applyBorder="1" applyAlignment="1" applyProtection="1">
      <alignment horizontal="left" vertical="center"/>
      <protection hidden="1"/>
    </xf>
    <xf numFmtId="0" fontId="9" fillId="4" borderId="6" xfId="0" applyFont="1" applyFill="1" applyBorder="1" applyProtection="1">
      <protection hidden="1"/>
    </xf>
    <xf numFmtId="0" fontId="9" fillId="4" borderId="7" xfId="0" applyFont="1" applyFill="1" applyBorder="1" applyProtection="1">
      <protection hidden="1"/>
    </xf>
    <xf numFmtId="0" fontId="1" fillId="0" borderId="17" xfId="0" applyFont="1" applyBorder="1" applyAlignment="1" applyProtection="1">
      <alignment horizontal="left" vertical="top" wrapText="1"/>
      <protection hidden="1"/>
    </xf>
    <xf numFmtId="0" fontId="1" fillId="0" borderId="32" xfId="0" applyFont="1" applyBorder="1" applyProtection="1">
      <protection hidden="1"/>
    </xf>
    <xf numFmtId="0" fontId="9" fillId="0" borderId="24" xfId="0" applyFont="1" applyBorder="1" applyProtection="1">
      <protection hidden="1"/>
    </xf>
    <xf numFmtId="0" fontId="9" fillId="0" borderId="30" xfId="0" applyFont="1" applyBorder="1" applyProtection="1">
      <protection hidden="1"/>
    </xf>
    <xf numFmtId="0" fontId="0" fillId="0" borderId="19" xfId="0" applyBorder="1" applyAlignment="1" applyProtection="1">
      <alignment vertical="top"/>
      <protection hidden="1"/>
    </xf>
    <xf numFmtId="0" fontId="0" fillId="0" borderId="29" xfId="0" applyBorder="1" applyAlignment="1" applyProtection="1">
      <alignment vertical="top"/>
      <protection hidden="1"/>
    </xf>
    <xf numFmtId="0" fontId="4" fillId="0" borderId="15" xfId="0" applyFont="1" applyBorder="1" applyProtection="1">
      <protection hidden="1"/>
    </xf>
    <xf numFmtId="0" fontId="12" fillId="0" borderId="15" xfId="0" applyFont="1" applyBorder="1" applyProtection="1">
      <protection hidden="1"/>
    </xf>
    <xf numFmtId="0" fontId="12" fillId="0" borderId="16" xfId="0" applyFont="1" applyBorder="1" applyProtection="1">
      <protection hidden="1"/>
    </xf>
    <xf numFmtId="0" fontId="1" fillId="0" borderId="20" xfId="0" applyFont="1" applyBorder="1" applyAlignment="1" applyProtection="1">
      <alignment vertical="top"/>
      <protection hidden="1"/>
    </xf>
    <xf numFmtId="0" fontId="1" fillId="0" borderId="35" xfId="0" applyFont="1" applyBorder="1" applyAlignment="1" applyProtection="1">
      <alignment vertical="top" wrapText="1"/>
      <protection hidden="1"/>
    </xf>
    <xf numFmtId="0" fontId="9" fillId="0" borderId="15" xfId="0" applyFont="1" applyBorder="1" applyProtection="1">
      <protection hidden="1"/>
    </xf>
    <xf numFmtId="0" fontId="0" fillId="0" borderId="36" xfId="0" applyBorder="1" applyProtection="1">
      <protection hidden="1"/>
    </xf>
    <xf numFmtId="0" fontId="9" fillId="4" borderId="24" xfId="0" applyFont="1" applyFill="1" applyBorder="1" applyProtection="1">
      <protection hidden="1"/>
    </xf>
    <xf numFmtId="1" fontId="0" fillId="0" borderId="0" xfId="0" applyNumberFormat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4" borderId="15" xfId="0" applyFill="1" applyBorder="1" applyAlignment="1" applyProtection="1">
      <alignment horizontal="left"/>
      <protection hidden="1"/>
    </xf>
    <xf numFmtId="1" fontId="0" fillId="4" borderId="15" xfId="0" applyNumberFormat="1" applyFill="1" applyBorder="1" applyAlignment="1" applyProtection="1">
      <alignment horizontal="center" vertical="center"/>
      <protection hidden="1"/>
    </xf>
    <xf numFmtId="0" fontId="0" fillId="4" borderId="16" xfId="0" applyFill="1" applyBorder="1" applyAlignment="1" applyProtection="1">
      <alignment horizont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15" fillId="0" borderId="19" xfId="0" applyFont="1" applyBorder="1" applyProtection="1">
      <protection hidden="1"/>
    </xf>
    <xf numFmtId="0" fontId="14" fillId="0" borderId="18" xfId="0" applyFont="1" applyBorder="1" applyProtection="1">
      <protection hidden="1"/>
    </xf>
    <xf numFmtId="0" fontId="15" fillId="0" borderId="29" xfId="0" applyFont="1" applyBorder="1" applyAlignment="1" applyProtection="1">
      <alignment horizontal="center"/>
      <protection hidden="1"/>
    </xf>
    <xf numFmtId="0" fontId="0" fillId="0" borderId="0" xfId="0" applyAlignment="1" applyProtection="1">
      <alignment horizontal="center" vertical="top"/>
      <protection hidden="1"/>
    </xf>
    <xf numFmtId="0" fontId="14" fillId="0" borderId="20" xfId="0" applyFont="1" applyBorder="1" applyAlignment="1" applyProtection="1">
      <alignment horizontal="left"/>
      <protection hidden="1"/>
    </xf>
    <xf numFmtId="0" fontId="13" fillId="4" borderId="24" xfId="0" applyFont="1" applyFill="1" applyBorder="1" applyProtection="1">
      <protection hidden="1"/>
    </xf>
    <xf numFmtId="0" fontId="11" fillId="4" borderId="30" xfId="0" applyFont="1" applyFill="1" applyBorder="1" applyProtection="1">
      <protection hidden="1"/>
    </xf>
    <xf numFmtId="0" fontId="0" fillId="0" borderId="38" xfId="0" applyBorder="1" applyProtection="1">
      <protection hidden="1"/>
    </xf>
    <xf numFmtId="0" fontId="9" fillId="4" borderId="30" xfId="0" applyFont="1" applyFill="1" applyBorder="1" applyProtection="1">
      <protection hidden="1"/>
    </xf>
    <xf numFmtId="0" fontId="0" fillId="0" borderId="28" xfId="0" applyBorder="1" applyProtection="1">
      <protection hidden="1"/>
    </xf>
    <xf numFmtId="0" fontId="0" fillId="0" borderId="12" xfId="0" applyBorder="1" applyAlignment="1" applyProtection="1">
      <alignment horizontal="left" vertical="center"/>
      <protection hidden="1"/>
    </xf>
    <xf numFmtId="0" fontId="0" fillId="0" borderId="13" xfId="0" applyBorder="1" applyAlignment="1" applyProtection="1">
      <alignment horizontal="left" vertical="center"/>
      <protection hidden="1"/>
    </xf>
    <xf numFmtId="0" fontId="0" fillId="0" borderId="15" xfId="0" applyBorder="1" applyProtection="1">
      <protection hidden="1"/>
    </xf>
    <xf numFmtId="0" fontId="0" fillId="4" borderId="24" xfId="0" applyFill="1" applyBorder="1" applyProtection="1">
      <protection hidden="1"/>
    </xf>
    <xf numFmtId="0" fontId="0" fillId="0" borderId="19" xfId="0" applyBorder="1" applyAlignment="1" applyProtection="1">
      <alignment horizontal="center"/>
      <protection hidden="1"/>
    </xf>
    <xf numFmtId="0" fontId="0" fillId="2" borderId="27" xfId="0" applyFill="1" applyBorder="1" applyProtection="1">
      <protection locked="0" hidden="1"/>
    </xf>
    <xf numFmtId="0" fontId="0" fillId="2" borderId="37" xfId="0" applyFill="1" applyBorder="1" applyProtection="1">
      <protection locked="0" hidden="1"/>
    </xf>
    <xf numFmtId="0" fontId="0" fillId="2" borderId="10" xfId="0" applyFill="1" applyBorder="1" applyProtection="1">
      <protection locked="0" hidden="1"/>
    </xf>
    <xf numFmtId="0" fontId="0" fillId="2" borderId="1" xfId="0" applyFill="1" applyBorder="1" applyProtection="1">
      <protection locked="0" hidden="1"/>
    </xf>
    <xf numFmtId="0" fontId="0" fillId="2" borderId="25" xfId="0" applyFill="1" applyBorder="1" applyProtection="1">
      <protection locked="0" hidden="1"/>
    </xf>
    <xf numFmtId="0" fontId="18" fillId="0" borderId="0" xfId="0" applyFont="1"/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9" fillId="0" borderId="0" xfId="0" applyFont="1" applyAlignment="1">
      <alignment vertical="center" wrapText="1"/>
    </xf>
    <xf numFmtId="1" fontId="19" fillId="0" borderId="0" xfId="0" applyNumberFormat="1" applyFont="1" applyAlignment="1">
      <alignment horizontal="center" wrapText="1"/>
    </xf>
    <xf numFmtId="0" fontId="20" fillId="0" borderId="0" xfId="0" applyFont="1" applyAlignment="1">
      <alignment vertical="center" wrapText="1"/>
    </xf>
    <xf numFmtId="164" fontId="22" fillId="0" borderId="34" xfId="0" applyNumberFormat="1" applyFont="1" applyBorder="1" applyAlignment="1" applyProtection="1">
      <alignment vertical="top" wrapText="1"/>
      <protection hidden="1"/>
    </xf>
    <xf numFmtId="164" fontId="23" fillId="0" borderId="9" xfId="0" applyNumberFormat="1" applyFont="1" applyBorder="1" applyAlignment="1" applyProtection="1">
      <alignment horizontal="center" vertical="center"/>
      <protection hidden="1"/>
    </xf>
    <xf numFmtId="164" fontId="23" fillId="0" borderId="13" xfId="0" applyNumberFormat="1" applyFont="1" applyBorder="1" applyAlignment="1" applyProtection="1">
      <alignment horizontal="center" vertical="center"/>
      <protection hidden="1"/>
    </xf>
    <xf numFmtId="164" fontId="22" fillId="0" borderId="34" xfId="0" applyNumberFormat="1" applyFont="1" applyBorder="1" applyAlignment="1" applyProtection="1">
      <alignment wrapText="1"/>
      <protection hidden="1"/>
    </xf>
    <xf numFmtId="0" fontId="0" fillId="4" borderId="30" xfId="0" applyFill="1" applyBorder="1" applyProtection="1">
      <protection hidden="1"/>
    </xf>
    <xf numFmtId="0" fontId="0" fillId="2" borderId="39" xfId="0" applyFill="1" applyBorder="1" applyProtection="1">
      <protection hidden="1"/>
    </xf>
    <xf numFmtId="0" fontId="0" fillId="2" borderId="40" xfId="0" applyFill="1" applyBorder="1" applyProtection="1">
      <protection hidden="1"/>
    </xf>
    <xf numFmtId="2" fontId="1" fillId="4" borderId="9" xfId="0" applyNumberFormat="1" applyFont="1" applyFill="1" applyBorder="1" applyAlignment="1" applyProtection="1">
      <alignment vertical="top"/>
      <protection hidden="1"/>
    </xf>
    <xf numFmtId="164" fontId="2" fillId="4" borderId="9" xfId="0" applyNumberFormat="1" applyFont="1" applyFill="1" applyBorder="1" applyAlignment="1" applyProtection="1">
      <alignment horizontal="center" vertical="center"/>
      <protection hidden="1"/>
    </xf>
    <xf numFmtId="164" fontId="2" fillId="4" borderId="13" xfId="0" applyNumberFormat="1" applyFont="1" applyFill="1" applyBorder="1" applyAlignment="1" applyProtection="1">
      <alignment horizontal="center" vertical="center"/>
      <protection hidden="1"/>
    </xf>
    <xf numFmtId="0" fontId="8" fillId="4" borderId="42" xfId="0" applyFont="1" applyFill="1" applyBorder="1" applyProtection="1">
      <protection hidden="1"/>
    </xf>
    <xf numFmtId="0" fontId="11" fillId="4" borderId="42" xfId="0" applyFont="1" applyFill="1" applyBorder="1" applyProtection="1">
      <protection hidden="1"/>
    </xf>
    <xf numFmtId="0" fontId="0" fillId="4" borderId="42" xfId="0" applyFill="1" applyBorder="1" applyProtection="1">
      <protection hidden="1"/>
    </xf>
    <xf numFmtId="0" fontId="0" fillId="4" borderId="43" xfId="0" applyFill="1" applyBorder="1" applyProtection="1">
      <protection hidden="1"/>
    </xf>
    <xf numFmtId="1" fontId="0" fillId="4" borderId="0" xfId="0" applyNumberFormat="1" applyFill="1" applyAlignment="1" applyProtection="1">
      <alignment horizontal="center" vertical="center"/>
      <protection hidden="1"/>
    </xf>
    <xf numFmtId="0" fontId="0" fillId="7" borderId="0" xfId="0" applyFill="1" applyAlignment="1" applyProtection="1">
      <alignment horizontal="left"/>
      <protection hidden="1"/>
    </xf>
    <xf numFmtId="0" fontId="0" fillId="8" borderId="0" xfId="0" applyFill="1" applyAlignment="1" applyProtection="1">
      <alignment horizontal="left"/>
      <protection hidden="1"/>
    </xf>
    <xf numFmtId="1" fontId="0" fillId="9" borderId="0" xfId="0" applyNumberFormat="1" applyFill="1" applyAlignment="1" applyProtection="1">
      <alignment horizontal="center" vertical="center"/>
      <protection hidden="1"/>
    </xf>
    <xf numFmtId="0" fontId="27" fillId="4" borderId="41" xfId="0" applyFont="1" applyFill="1" applyBorder="1" applyProtection="1">
      <protection hidden="1"/>
    </xf>
    <xf numFmtId="0" fontId="27" fillId="4" borderId="14" xfId="0" applyFont="1" applyFill="1" applyBorder="1" applyProtection="1">
      <protection hidden="1"/>
    </xf>
    <xf numFmtId="0" fontId="26" fillId="0" borderId="14" xfId="0" applyFont="1" applyBorder="1" applyProtection="1">
      <protection hidden="1"/>
    </xf>
    <xf numFmtId="0" fontId="27" fillId="4" borderId="5" xfId="0" applyFont="1" applyFill="1" applyBorder="1" applyProtection="1">
      <protection hidden="1"/>
    </xf>
    <xf numFmtId="0" fontId="27" fillId="4" borderId="23" xfId="0" applyFont="1" applyFill="1" applyBorder="1" applyProtection="1">
      <protection hidden="1"/>
    </xf>
    <xf numFmtId="0" fontId="24" fillId="0" borderId="27" xfId="0" applyFont="1" applyBorder="1" applyProtection="1">
      <protection hidden="1"/>
    </xf>
    <xf numFmtId="0" fontId="17" fillId="0" borderId="0" xfId="0" applyFont="1" applyProtection="1">
      <protection hidden="1"/>
    </xf>
    <xf numFmtId="164" fontId="25" fillId="0" borderId="9" xfId="0" applyNumberFormat="1" applyFont="1" applyBorder="1" applyAlignment="1" applyProtection="1">
      <alignment horizontal="center" vertical="center"/>
      <protection hidden="1"/>
    </xf>
    <xf numFmtId="164" fontId="25" fillId="0" borderId="13" xfId="0" applyNumberFormat="1" applyFont="1" applyBorder="1" applyAlignment="1" applyProtection="1">
      <alignment horizontal="center" vertical="center"/>
      <protection hidden="1"/>
    </xf>
    <xf numFmtId="0" fontId="11" fillId="4" borderId="15" xfId="0" applyFont="1" applyFill="1" applyBorder="1" applyProtection="1">
      <protection hidden="1"/>
    </xf>
    <xf numFmtId="0" fontId="12" fillId="4" borderId="44" xfId="0" applyFont="1" applyFill="1" applyBorder="1" applyProtection="1">
      <protection hidden="1"/>
    </xf>
    <xf numFmtId="1" fontId="15" fillId="0" borderId="0" xfId="0" applyNumberFormat="1" applyFont="1" applyAlignment="1">
      <alignment horizontal="center"/>
    </xf>
    <xf numFmtId="165" fontId="18" fillId="0" borderId="0" xfId="0" applyNumberFormat="1" applyFont="1" applyAlignment="1">
      <alignment horizontal="center"/>
    </xf>
    <xf numFmtId="165" fontId="28" fillId="0" borderId="0" xfId="0" applyNumberFormat="1" applyFont="1" applyAlignment="1">
      <alignment horizontal="center"/>
    </xf>
    <xf numFmtId="1" fontId="1" fillId="0" borderId="46" xfId="0" applyNumberFormat="1" applyFont="1" applyBorder="1" applyAlignment="1" applyProtection="1">
      <alignment horizontal="center"/>
      <protection hidden="1"/>
    </xf>
    <xf numFmtId="0" fontId="24" fillId="0" borderId="37" xfId="0" applyFont="1" applyBorder="1" applyAlignment="1" applyProtection="1">
      <alignment vertical="center"/>
      <protection hidden="1"/>
    </xf>
    <xf numFmtId="0" fontId="29" fillId="0" borderId="8" xfId="0" applyFont="1" applyBorder="1" applyAlignment="1" applyProtection="1">
      <alignment vertical="center"/>
      <protection hidden="1"/>
    </xf>
    <xf numFmtId="0" fontId="29" fillId="0" borderId="47" xfId="0" applyFont="1" applyBorder="1" applyAlignment="1" applyProtection="1">
      <alignment horizontal="center" vertical="center"/>
      <protection hidden="1"/>
    </xf>
    <xf numFmtId="0" fontId="1" fillId="3" borderId="0" xfId="0" applyFont="1" applyFill="1" applyProtection="1">
      <protection hidden="1"/>
    </xf>
    <xf numFmtId="1" fontId="1" fillId="3" borderId="0" xfId="0" applyNumberFormat="1" applyFont="1" applyFill="1" applyAlignment="1" applyProtection="1">
      <alignment horizontal="center" vertical="center"/>
      <protection hidden="1"/>
    </xf>
    <xf numFmtId="1" fontId="1" fillId="3" borderId="0" xfId="0" applyNumberFormat="1" applyFont="1" applyFill="1" applyAlignment="1" applyProtection="1">
      <alignment horizontal="center"/>
      <protection hidden="1"/>
    </xf>
    <xf numFmtId="0" fontId="31" fillId="0" borderId="0" xfId="0" applyFont="1" applyProtection="1">
      <protection hidden="1"/>
    </xf>
    <xf numFmtId="14" fontId="0" fillId="2" borderId="1" xfId="0" applyNumberFormat="1" applyFill="1" applyBorder="1" applyAlignment="1" applyProtection="1">
      <alignment horizontal="center" vertical="center"/>
      <protection locked="0" hidden="1"/>
    </xf>
    <xf numFmtId="14" fontId="0" fillId="2" borderId="1" xfId="0" applyNumberFormat="1" applyFill="1" applyBorder="1" applyAlignment="1" applyProtection="1">
      <alignment horizontal="center"/>
      <protection locked="0" hidden="1"/>
    </xf>
    <xf numFmtId="0" fontId="2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15" fillId="0" borderId="20" xfId="0" applyFont="1" applyBorder="1" applyAlignment="1" applyProtection="1">
      <alignment horizontal="left"/>
      <protection hidden="1"/>
    </xf>
    <xf numFmtId="0" fontId="15" fillId="0" borderId="18" xfId="0" applyFont="1" applyBorder="1" applyProtection="1">
      <protection hidden="1"/>
    </xf>
    <xf numFmtId="0" fontId="15" fillId="0" borderId="18" xfId="0" applyFont="1" applyBorder="1" applyAlignment="1" applyProtection="1">
      <alignment vertical="center"/>
      <protection hidden="1"/>
    </xf>
    <xf numFmtId="0" fontId="15" fillId="0" borderId="20" xfId="0" applyFont="1" applyBorder="1" applyAlignment="1" applyProtection="1">
      <alignment horizontal="left" vertical="center"/>
      <protection hidden="1"/>
    </xf>
    <xf numFmtId="0" fontId="0" fillId="0" borderId="11" xfId="0" applyBorder="1" applyAlignment="1" applyProtection="1">
      <alignment horizontal="left"/>
      <protection hidden="1"/>
    </xf>
    <xf numFmtId="0" fontId="15" fillId="0" borderId="48" xfId="0" applyFont="1" applyBorder="1" applyProtection="1">
      <protection hidden="1"/>
    </xf>
    <xf numFmtId="0" fontId="15" fillId="0" borderId="12" xfId="0" applyFont="1" applyBorder="1" applyProtection="1">
      <protection hidden="1"/>
    </xf>
    <xf numFmtId="14" fontId="0" fillId="2" borderId="25" xfId="0" applyNumberFormat="1" applyFill="1" applyBorder="1" applyAlignment="1" applyProtection="1">
      <alignment horizontal="center"/>
      <protection locked="0" hidden="1"/>
    </xf>
    <xf numFmtId="0" fontId="0" fillId="5" borderId="49" xfId="0" applyFill="1" applyBorder="1" applyProtection="1">
      <protection locked="0" hidden="1"/>
    </xf>
    <xf numFmtId="0" fontId="0" fillId="5" borderId="50" xfId="0" applyFill="1" applyBorder="1" applyProtection="1">
      <protection locked="0" hidden="1"/>
    </xf>
    <xf numFmtId="0" fontId="1" fillId="0" borderId="32" xfId="0" applyFont="1" applyBorder="1" applyAlignment="1" applyProtection="1">
      <alignment vertical="top"/>
      <protection hidden="1"/>
    </xf>
    <xf numFmtId="0" fontId="0" fillId="0" borderId="31" xfId="0" applyBorder="1" applyAlignment="1" applyProtection="1">
      <alignment vertical="top"/>
      <protection hidden="1"/>
    </xf>
    <xf numFmtId="0" fontId="0" fillId="0" borderId="51" xfId="0" applyBorder="1" applyAlignment="1" applyProtection="1">
      <alignment vertical="top"/>
      <protection hidden="1"/>
    </xf>
    <xf numFmtId="0" fontId="0" fillId="0" borderId="52" xfId="0" applyBorder="1" applyAlignment="1">
      <alignment wrapText="1"/>
    </xf>
    <xf numFmtId="0" fontId="36" fillId="0" borderId="52" xfId="0" applyFont="1" applyBorder="1" applyAlignment="1">
      <alignment wrapText="1"/>
    </xf>
    <xf numFmtId="0" fontId="6" fillId="0" borderId="0" xfId="0" applyFont="1" applyProtection="1">
      <protection hidden="1"/>
    </xf>
    <xf numFmtId="1" fontId="1" fillId="0" borderId="0" xfId="0" applyNumberFormat="1" applyFont="1" applyAlignment="1" applyProtection="1">
      <alignment horizontal="center"/>
      <protection hidden="1"/>
    </xf>
    <xf numFmtId="0" fontId="21" fillId="0" borderId="0" xfId="0" applyFont="1" applyProtection="1">
      <protection hidden="1"/>
    </xf>
    <xf numFmtId="0" fontId="32" fillId="0" borderId="0" xfId="0" applyFont="1" applyProtection="1">
      <protection hidden="1"/>
    </xf>
    <xf numFmtId="0" fontId="10" fillId="0" borderId="0" xfId="0" applyFont="1" applyProtection="1">
      <protection hidden="1"/>
    </xf>
    <xf numFmtId="0" fontId="0" fillId="9" borderId="0" xfId="0" applyFill="1" applyAlignment="1" applyProtection="1">
      <alignment horizontal="center"/>
      <protection hidden="1"/>
    </xf>
    <xf numFmtId="0" fontId="0" fillId="5" borderId="17" xfId="0" applyFill="1" applyBorder="1" applyProtection="1">
      <protection locked="0" hidden="1"/>
    </xf>
    <xf numFmtId="0" fontId="0" fillId="0" borderId="20" xfId="0" applyBorder="1"/>
    <xf numFmtId="0" fontId="0" fillId="0" borderId="19" xfId="0" applyBorder="1" applyAlignment="1">
      <alignment wrapText="1"/>
    </xf>
    <xf numFmtId="0" fontId="0" fillId="0" borderId="21" xfId="0" applyBorder="1"/>
    <xf numFmtId="0" fontId="0" fillId="0" borderId="22" xfId="0" applyBorder="1" applyAlignment="1">
      <alignment wrapText="1"/>
    </xf>
    <xf numFmtId="0" fontId="0" fillId="0" borderId="18" xfId="0" applyBorder="1"/>
    <xf numFmtId="0" fontId="0" fillId="0" borderId="48" xfId="0" applyBorder="1"/>
    <xf numFmtId="0" fontId="0" fillId="0" borderId="8" xfId="0" applyBorder="1" applyAlignment="1" applyProtection="1">
      <alignment horizontal="left" vertical="center" wrapText="1"/>
      <protection hidden="1"/>
    </xf>
    <xf numFmtId="0" fontId="0" fillId="0" borderId="0" xfId="0" applyAlignment="1" applyProtection="1">
      <alignment wrapText="1"/>
      <protection hidden="1"/>
    </xf>
    <xf numFmtId="0" fontId="0" fillId="0" borderId="9" xfId="0" applyBorder="1" applyAlignment="1" applyProtection="1">
      <alignment wrapText="1"/>
      <protection hidden="1"/>
    </xf>
    <xf numFmtId="0" fontId="0" fillId="0" borderId="32" xfId="0" applyBorder="1" applyAlignment="1" applyProtection="1">
      <alignment horizontal="left" vertical="center" wrapText="1"/>
      <protection hidden="1"/>
    </xf>
    <xf numFmtId="0" fontId="0" fillId="0" borderId="31" xfId="0" applyBorder="1" applyAlignment="1" applyProtection="1">
      <alignment wrapText="1"/>
      <protection hidden="1"/>
    </xf>
    <xf numFmtId="0" fontId="0" fillId="0" borderId="33" xfId="0" applyBorder="1" applyAlignment="1" applyProtection="1">
      <alignment wrapText="1"/>
      <protection hidden="1"/>
    </xf>
    <xf numFmtId="0" fontId="15" fillId="0" borderId="11" xfId="0" applyFont="1" applyBorder="1" applyAlignment="1">
      <alignment vertical="center" wrapText="1"/>
    </xf>
    <xf numFmtId="0" fontId="15" fillId="0" borderId="12" xfId="0" applyFont="1" applyBorder="1" applyAlignment="1">
      <alignment wrapText="1"/>
    </xf>
    <xf numFmtId="0" fontId="15" fillId="0" borderId="13" xfId="0" applyFont="1" applyBorder="1" applyAlignment="1">
      <alignment wrapText="1"/>
    </xf>
    <xf numFmtId="0" fontId="16" fillId="6" borderId="0" xfId="0" applyFont="1" applyFill="1" applyProtection="1">
      <protection locked="0"/>
    </xf>
    <xf numFmtId="0" fontId="0" fillId="0" borderId="0" xfId="0" applyProtection="1">
      <protection locked="0"/>
    </xf>
    <xf numFmtId="0" fontId="0" fillId="0" borderId="45" xfId="0" applyBorder="1" applyProtection="1">
      <protection locked="0"/>
    </xf>
  </cellXfs>
  <cellStyles count="1">
    <cellStyle name="Normal" xfId="0" builtinId="0"/>
  </cellStyles>
  <dxfs count="1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numFmt numFmtId="1" formatCode="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FF0000"/>
        <name val="Aptos Narrow"/>
        <family val="2"/>
        <scheme val="minor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alignment horizontal="general" vertical="center" textRotation="0" wrapText="1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"/>
        <family val="2"/>
        <scheme val="none"/>
      </font>
      <numFmt numFmtId="1" formatCode="0"/>
      <alignment horizontal="center" vertical="bottom" textRotation="0" wrapText="1" indent="0" justifyLastLine="0" shrinkToFit="0" readingOrder="0"/>
    </dxf>
    <dxf>
      <font>
        <b/>
        <i/>
        <strike val="0"/>
        <condense val="0"/>
        <extend val="0"/>
        <outline val="0"/>
        <shadow val="0"/>
        <u val="none"/>
        <vertAlign val="baseline"/>
        <sz val="11"/>
        <color rgb="FFFF0000"/>
        <name val="Aptos"/>
        <family val="2"/>
        <scheme val="none"/>
      </font>
      <alignment horizontal="general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005DA2"/>
      <color rgb="FFF0FAFE"/>
      <color rgb="FFE3F6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6350</xdr:rowOff>
    </xdr:from>
    <xdr:to>
      <xdr:col>1</xdr:col>
      <xdr:colOff>197485</xdr:colOff>
      <xdr:row>3</xdr:row>
      <xdr:rowOff>57785</xdr:rowOff>
    </xdr:to>
    <xdr:pic>
      <xdr:nvPicPr>
        <xdr:cNvPr id="2" name="Picture 1" descr="A colorful logo with a black background&#10;&#10;AI-generated content may be incorrect.">
          <a:extLst>
            <a:ext uri="{FF2B5EF4-FFF2-40B4-BE49-F238E27FC236}">
              <a16:creationId xmlns:a16="http://schemas.microsoft.com/office/drawing/2014/main" id="{28351C9F-D3F7-4954-91A5-DA72C31C441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4195" t="14364" r="14479" b="14300"/>
        <a:stretch>
          <a:fillRect/>
        </a:stretch>
      </xdr:blipFill>
      <xdr:spPr bwMode="auto">
        <a:xfrm>
          <a:off x="0" y="6350"/>
          <a:ext cx="816610" cy="82296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733C496-3FE6-4746-B227-E04BDD2CECE3}" name="Table1" displayName="Table1" ref="J2:K8" totalsRowShown="0" headerRowDxfId="12">
  <autoFilter ref="J2:K8" xr:uid="{6733C496-3FE6-4746-B227-E04BDD2CECE3}"/>
  <tableColumns count="2">
    <tableColumn id="1" xr3:uid="{862DBFFE-7CC4-4A82-BEEE-CBB4439BC5D1}" name="ScaleBreaks" dataDxfId="11"/>
    <tableColumn id="2" xr3:uid="{5DD41FB1-EFC1-4FAF-A259-46BAC322E271}" name="Descriptors" dataDxfId="10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424BDF0-B927-4056-B107-5A8871B0AED4}" name="Table2" displayName="Table2" ref="M2:P18" totalsRowShown="0" headerRowDxfId="9" dataDxfId="8">
  <autoFilter ref="M2:P18" xr:uid="{0424BDF0-B927-4056-B107-5A8871B0AED4}"/>
  <tableColumns count="4">
    <tableColumn id="1" xr3:uid="{8B17EE16-39E2-4B37-AAFD-A74A36B0D004}" name="AgeMin" dataDxfId="7"/>
    <tableColumn id="2" xr3:uid="{FFA26E42-D32B-4078-A8F6-DF91569CAD41}" name="AgeMax" dataDxfId="6"/>
    <tableColumn id="3" xr3:uid="{9FA10239-2D15-4E39-9513-55728DA8EB5E}" name="M" dataDxfId="5"/>
    <tableColumn id="4" xr3:uid="{F643A336-407A-4ED1-9141-20875442F1D8}" name="SD" dataDxfId="4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7E396-971F-464B-BD67-79981CD965CD}">
  <sheetPr codeName="Sheet1">
    <pageSetUpPr fitToPage="1"/>
  </sheetPr>
  <dimension ref="A1:M90"/>
  <sheetViews>
    <sheetView showGridLines="0" tabSelected="1" zoomScale="125" zoomScaleNormal="125" zoomScaleSheetLayoutView="100" zoomScalePageLayoutView="140" workbookViewId="0">
      <selection activeCell="C7" sqref="C7"/>
    </sheetView>
  </sheetViews>
  <sheetFormatPr baseColWidth="10" defaultColWidth="8.83203125" defaultRowHeight="15" x14ac:dyDescent="0.2"/>
  <cols>
    <col min="2" max="2" width="5.6640625" customWidth="1"/>
    <col min="3" max="3" width="12.1640625" customWidth="1"/>
    <col min="4" max="4" width="12.83203125" customWidth="1"/>
    <col min="5" max="5" width="11.1640625" customWidth="1"/>
    <col min="6" max="6" width="5" customWidth="1"/>
    <col min="7" max="7" width="6.83203125" customWidth="1"/>
    <col min="8" max="8" width="8.83203125" customWidth="1"/>
    <col min="9" max="9" width="5.33203125" customWidth="1"/>
    <col min="10" max="10" width="6.1640625" customWidth="1"/>
    <col min="11" max="11" width="13.33203125" customWidth="1"/>
    <col min="12" max="12" width="11.33203125" customWidth="1"/>
    <col min="13" max="13" width="0.6640625" customWidth="1"/>
  </cols>
  <sheetData>
    <row r="1" spans="1:13" ht="24" x14ac:dyDescent="0.3">
      <c r="A1" s="2"/>
      <c r="B1" s="2"/>
      <c r="C1" s="125" t="s">
        <v>128</v>
      </c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ht="24" x14ac:dyDescent="0.3">
      <c r="A2" s="2"/>
      <c r="B2" s="2"/>
      <c r="C2" s="125" t="s">
        <v>129</v>
      </c>
      <c r="D2" s="3"/>
      <c r="E2" s="3"/>
      <c r="F2" s="3"/>
      <c r="G2" s="3"/>
      <c r="H2" s="3"/>
      <c r="I2" s="3"/>
      <c r="J2" s="3"/>
      <c r="K2" s="2"/>
      <c r="L2" s="2"/>
      <c r="M2" s="2"/>
    </row>
    <row r="3" spans="1:13" x14ac:dyDescent="0.2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t="19.5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x14ac:dyDescent="0.2">
      <c r="A5" s="4" t="s">
        <v>26</v>
      </c>
      <c r="B5" s="1"/>
      <c r="C5" s="5"/>
      <c r="D5" s="5"/>
      <c r="E5" s="5"/>
      <c r="F5" s="6"/>
      <c r="G5" s="2"/>
      <c r="H5" s="4" t="s">
        <v>130</v>
      </c>
      <c r="I5" s="2"/>
      <c r="J5" s="2"/>
      <c r="K5" s="126"/>
      <c r="L5" s="2"/>
      <c r="M5" s="2"/>
    </row>
    <row r="6" spans="1:13" x14ac:dyDescent="0.2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x14ac:dyDescent="0.2">
      <c r="A7" s="4" t="s">
        <v>27</v>
      </c>
      <c r="B7" s="2"/>
      <c r="C7" s="127"/>
      <c r="D7" s="2"/>
      <c r="E7" s="2"/>
      <c r="F7" s="2"/>
      <c r="G7" s="2"/>
      <c r="H7" s="4" t="s">
        <v>28</v>
      </c>
      <c r="I7" s="2"/>
      <c r="J7" s="2"/>
      <c r="K7" s="28">
        <f>DATEDIF(C7,K5,"Y")</f>
        <v>0</v>
      </c>
      <c r="L7" s="2"/>
      <c r="M7" s="2"/>
    </row>
    <row r="8" spans="1:13" x14ac:dyDescent="0.2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3" x14ac:dyDescent="0.2">
      <c r="A9" s="4" t="s">
        <v>29</v>
      </c>
      <c r="B9" s="2"/>
      <c r="C9" s="2"/>
      <c r="D9" s="31"/>
      <c r="E9" s="5"/>
      <c r="F9" s="5"/>
      <c r="G9" s="5"/>
      <c r="H9" s="5"/>
      <c r="I9" s="5"/>
      <c r="J9" s="5"/>
      <c r="K9" s="6"/>
      <c r="L9" s="2"/>
      <c r="M9" s="2"/>
    </row>
    <row r="10" spans="1:13" ht="19" customHeight="1" thickBot="1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3" ht="16.5" customHeight="1" x14ac:dyDescent="0.25">
      <c r="A11" s="107" t="s">
        <v>30</v>
      </c>
      <c r="B11" s="36"/>
      <c r="C11" s="36"/>
      <c r="D11" s="36"/>
      <c r="E11" s="37"/>
      <c r="F11" s="32"/>
      <c r="G11" s="108" t="s">
        <v>31</v>
      </c>
      <c r="H11" s="51"/>
      <c r="I11" s="51"/>
      <c r="J11" s="51"/>
      <c r="K11" s="51"/>
      <c r="L11" s="68"/>
      <c r="M11" s="2"/>
    </row>
    <row r="12" spans="1:13" ht="16.5" customHeight="1" x14ac:dyDescent="0.2">
      <c r="A12" s="7" t="s">
        <v>32</v>
      </c>
      <c r="B12" s="2"/>
      <c r="C12" s="2"/>
      <c r="D12" s="2"/>
      <c r="E12" s="8"/>
      <c r="F12" s="2"/>
      <c r="G12" s="7" t="s">
        <v>32</v>
      </c>
      <c r="H12" s="2"/>
      <c r="I12" s="2"/>
      <c r="J12" s="2"/>
      <c r="K12" s="2"/>
      <c r="L12" s="8"/>
      <c r="M12" s="2"/>
    </row>
    <row r="13" spans="1:13" ht="16.5" customHeight="1" x14ac:dyDescent="0.2">
      <c r="A13" s="76"/>
      <c r="B13" s="29"/>
      <c r="C13" s="29"/>
      <c r="D13" s="30"/>
      <c r="E13" s="8"/>
      <c r="F13" s="2"/>
      <c r="G13" s="76"/>
      <c r="H13" s="29"/>
      <c r="I13" s="91"/>
      <c r="J13" s="91"/>
      <c r="K13" s="92"/>
      <c r="L13" s="8"/>
      <c r="M13" s="2"/>
    </row>
    <row r="14" spans="1:13" ht="16.5" customHeight="1" x14ac:dyDescent="0.2">
      <c r="A14" s="7" t="s">
        <v>131</v>
      </c>
      <c r="B14" s="2"/>
      <c r="C14" s="109" t="e" cm="1">
        <f t="array" ref="C14">_xlfn.XLOOKUP(A13, Types, Challenge, “Not found”)</f>
        <v>#NAME?</v>
      </c>
      <c r="D14" s="26"/>
      <c r="E14" s="9"/>
      <c r="F14" s="25"/>
      <c r="G14" s="7" t="s">
        <v>132</v>
      </c>
      <c r="H14" s="2"/>
      <c r="I14" s="109" t="e" cm="1">
        <f t="array" ref="I14">_xlfn.XLOOKUP(G13, Types, Challenge, “Not found”)</f>
        <v>#NAME?</v>
      </c>
      <c r="J14" s="69"/>
      <c r="K14" s="26"/>
      <c r="L14" s="8"/>
      <c r="M14" s="2"/>
    </row>
    <row r="15" spans="1:13" ht="16.5" customHeight="1" x14ac:dyDescent="0.2">
      <c r="A15" s="10"/>
      <c r="B15" s="2"/>
      <c r="C15" s="2"/>
      <c r="D15" s="2"/>
      <c r="E15" s="8"/>
      <c r="F15" s="2"/>
      <c r="G15" s="10"/>
      <c r="H15" s="2"/>
      <c r="I15" s="2"/>
      <c r="J15" s="2"/>
      <c r="K15" s="2"/>
      <c r="L15" s="8"/>
      <c r="M15" s="2"/>
    </row>
    <row r="16" spans="1:13" ht="16.5" customHeight="1" x14ac:dyDescent="0.2">
      <c r="A16" s="7" t="s">
        <v>33</v>
      </c>
      <c r="B16" s="2"/>
      <c r="C16" s="2"/>
      <c r="D16" s="2"/>
      <c r="E16" s="8"/>
      <c r="F16" s="2"/>
      <c r="G16" s="7" t="s">
        <v>33</v>
      </c>
      <c r="H16" s="2"/>
      <c r="I16" s="2"/>
      <c r="J16" s="2"/>
      <c r="K16" s="2"/>
      <c r="L16" s="8"/>
      <c r="M16" s="2"/>
    </row>
    <row r="17" spans="1:13" ht="16.5" customHeight="1" x14ac:dyDescent="0.2">
      <c r="A17" s="11" t="s">
        <v>34</v>
      </c>
      <c r="B17" s="128"/>
      <c r="C17" s="2"/>
      <c r="D17" s="129" t="s">
        <v>35</v>
      </c>
      <c r="E17" s="8"/>
      <c r="F17" s="2"/>
      <c r="G17" s="11" t="s">
        <v>34</v>
      </c>
      <c r="H17" s="128"/>
      <c r="I17" s="2"/>
      <c r="J17" s="2"/>
      <c r="K17" s="129" t="s">
        <v>35</v>
      </c>
      <c r="L17" s="8"/>
      <c r="M17" s="2"/>
    </row>
    <row r="18" spans="1:13" ht="16.5" customHeight="1" x14ac:dyDescent="0.2">
      <c r="A18" s="77"/>
      <c r="B18" s="5"/>
      <c r="C18" s="6"/>
      <c r="D18" s="78"/>
      <c r="E18" s="8"/>
      <c r="F18" s="2"/>
      <c r="G18" s="76"/>
      <c r="H18" s="29"/>
      <c r="I18" s="29"/>
      <c r="J18" s="30"/>
      <c r="K18" s="79"/>
      <c r="L18" s="8"/>
      <c r="M18" s="2"/>
    </row>
    <row r="19" spans="1:13" ht="16.5" customHeight="1" thickBot="1" x14ac:dyDescent="0.25">
      <c r="A19" s="27"/>
      <c r="B19" s="15"/>
      <c r="C19" s="15"/>
      <c r="D19" s="15"/>
      <c r="E19" s="24"/>
      <c r="F19" s="2"/>
      <c r="G19" s="14"/>
      <c r="H19" s="15"/>
      <c r="I19" s="15"/>
      <c r="J19" s="15"/>
      <c r="K19" s="15"/>
      <c r="L19" s="24"/>
      <c r="M19" s="2"/>
    </row>
    <row r="20" spans="1:13" ht="28" customHeight="1" thickBot="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</row>
    <row r="21" spans="1:13" ht="16.5" customHeight="1" x14ac:dyDescent="0.25">
      <c r="A21" s="105" t="s">
        <v>36</v>
      </c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90"/>
      <c r="M21" s="2"/>
    </row>
    <row r="22" spans="1:13" ht="18" customHeight="1" x14ac:dyDescent="0.2">
      <c r="A22" s="39" t="s">
        <v>37</v>
      </c>
      <c r="B22" s="145"/>
      <c r="C22" s="145"/>
      <c r="D22" s="2"/>
      <c r="E22" s="2"/>
      <c r="F22" s="146"/>
      <c r="G22" s="4" t="s">
        <v>136</v>
      </c>
      <c r="H22" s="2"/>
      <c r="I22" s="2"/>
      <c r="J22" s="2"/>
      <c r="K22" s="2"/>
      <c r="L22" s="35"/>
      <c r="M22" s="2"/>
    </row>
    <row r="23" spans="1:13" ht="16" x14ac:dyDescent="0.2">
      <c r="A23" s="118" t="e">
        <f>((E63-D63)/(C63-D63))*100</f>
        <v>#VALUE!</v>
      </c>
      <c r="B23" s="147" t="e">
        <f>IF(A23&lt;10,"Non valido: valutazioni delle abilità troppo basse", IF(A23&gt;88,"Non valido: valutazioni delle abilità troppo elevate",""))</f>
        <v>#VALUE!</v>
      </c>
      <c r="C23" s="32"/>
      <c r="D23" s="2"/>
      <c r="E23" s="2"/>
      <c r="F23" s="2"/>
      <c r="G23" s="148" t="s">
        <v>39</v>
      </c>
      <c r="H23" s="149"/>
      <c r="I23" s="75"/>
      <c r="J23" s="29"/>
      <c r="K23" s="30"/>
      <c r="L23" s="35"/>
      <c r="M23" s="2"/>
    </row>
    <row r="24" spans="1:13" ht="18.5" customHeight="1" x14ac:dyDescent="0.2">
      <c r="A24" s="7" t="s">
        <v>38</v>
      </c>
      <c r="B24" s="32"/>
      <c r="C24" s="2"/>
      <c r="D24" s="32"/>
      <c r="E24" s="2"/>
      <c r="F24" s="2"/>
      <c r="G24" s="2"/>
      <c r="H24" s="2"/>
      <c r="I24" s="2"/>
      <c r="J24" s="2"/>
      <c r="K24" s="2"/>
      <c r="L24" s="35"/>
      <c r="M24" s="2"/>
    </row>
    <row r="25" spans="1:13" x14ac:dyDescent="0.2">
      <c r="A25" s="119" t="e">
        <f>INDEX(Table1[Descriptors],MATCH(A23, Table1[ScaleBreaks],1))</f>
        <v>#VALUE!</v>
      </c>
      <c r="B25" s="69"/>
      <c r="C25" s="69"/>
      <c r="D25" s="69"/>
      <c r="E25" s="26"/>
      <c r="F25" s="2"/>
      <c r="G25" s="148" t="s">
        <v>40</v>
      </c>
      <c r="H25" s="149"/>
      <c r="I25" s="75"/>
      <c r="J25" s="29"/>
      <c r="K25" s="30"/>
      <c r="L25" s="35"/>
      <c r="M25" s="2"/>
    </row>
    <row r="26" spans="1:13" ht="18.5" customHeight="1" x14ac:dyDescent="0.2">
      <c r="A26" s="120" t="s">
        <v>41</v>
      </c>
      <c r="B26" s="2"/>
      <c r="C26" s="2"/>
      <c r="D26" s="2"/>
      <c r="E26" s="2"/>
      <c r="F26" s="2"/>
      <c r="G26" s="149"/>
      <c r="H26" s="149"/>
      <c r="I26" s="2"/>
      <c r="J26" s="2"/>
      <c r="K26" s="2"/>
      <c r="L26" s="35"/>
      <c r="M26" s="2"/>
    </row>
    <row r="27" spans="1:13" ht="16" thickBot="1" x14ac:dyDescent="0.25">
      <c r="A27" s="121" t="e" cm="1">
        <f t="array" ref="A27">_xlfn.LET(_xlpm.age,K7,_xlpm.scaled,A23,_xlpm.mean,_xlfn.XLOOKUP(1,(_xlpm.age&gt;=Table2[AgeMin])*(_xlpm.age&lt;=Table2[AgeMax]),Table2[M]),_xlpm.sdev,_xlfn.XLOOKUP(1,(_xlpm.age&gt;=Table2[AgeMin])*(_xlpm.age&lt;=Table2[AgeMax]),Table2[SD]),_xlpm.z,(_xlpm.scaled-_xlpm.mean)/_xlpm.sdev,IF(OR(_xlpm.scaled&lt;4,_xlpm.scaled&gt;95),"INVALID",IFERROR(IF(_xlpm.z&gt;3,"&gt; 3.0",IF(_xlpm.z&lt;-3,"&lt; -3.0",TEXT(_xlpm.z,"0.0"))),"")))</f>
        <v>#VALUE!</v>
      </c>
      <c r="B27" s="15"/>
      <c r="C27" s="15"/>
      <c r="D27" s="15"/>
      <c r="E27" s="15"/>
      <c r="F27" s="15"/>
      <c r="G27" s="15"/>
      <c r="H27" s="15"/>
      <c r="I27" s="70"/>
      <c r="J27" s="70"/>
      <c r="K27" s="70"/>
      <c r="L27" s="71"/>
      <c r="M27" s="2"/>
    </row>
    <row r="28" spans="1:13" ht="23" customHeight="1" x14ac:dyDescent="0.2">
      <c r="A28" s="2" t="s">
        <v>42</v>
      </c>
      <c r="B28" s="2"/>
      <c r="C28" s="2"/>
      <c r="D28" s="2"/>
      <c r="E28" s="2"/>
      <c r="F28" s="2"/>
      <c r="G28" s="2"/>
      <c r="H28" s="2"/>
      <c r="I28" s="59"/>
      <c r="J28" s="59"/>
      <c r="K28" s="59"/>
      <c r="L28" s="59"/>
      <c r="M28" s="2"/>
    </row>
    <row r="29" spans="1:13" ht="1.5" customHeight="1" x14ac:dyDescent="0.2">
      <c r="A29" s="2"/>
      <c r="B29" s="2"/>
      <c r="C29" s="2"/>
      <c r="D29" s="2"/>
      <c r="E29" s="2"/>
      <c r="F29" s="2"/>
      <c r="G29" s="2"/>
      <c r="H29" s="2"/>
      <c r="I29" s="59"/>
      <c r="J29" s="59"/>
      <c r="K29" s="59"/>
      <c r="L29" s="59"/>
      <c r="M29" s="2"/>
    </row>
    <row r="30" spans="1:13" ht="4.5" customHeight="1" thickBot="1" x14ac:dyDescent="0.25">
      <c r="A30" s="2"/>
      <c r="B30" s="2"/>
      <c r="C30" s="2"/>
      <c r="D30" s="2"/>
      <c r="E30" s="2"/>
      <c r="F30" s="2"/>
      <c r="G30" s="2"/>
      <c r="H30" s="2"/>
      <c r="I30" s="59"/>
      <c r="J30" s="59"/>
      <c r="K30" s="59"/>
      <c r="L30" s="59"/>
      <c r="M30" s="2"/>
    </row>
    <row r="31" spans="1:13" ht="20" thickBot="1" x14ac:dyDescent="0.3">
      <c r="A31" s="104" t="s">
        <v>75</v>
      </c>
      <c r="B31" s="96"/>
      <c r="C31" s="96"/>
      <c r="D31" s="97"/>
      <c r="E31" s="97"/>
      <c r="F31" s="113"/>
      <c r="G31" s="97"/>
      <c r="H31" s="97"/>
      <c r="I31" s="97"/>
      <c r="J31" s="98"/>
      <c r="K31" s="98"/>
      <c r="L31" s="99"/>
      <c r="M31" s="2"/>
    </row>
    <row r="32" spans="1:13" ht="16" x14ac:dyDescent="0.2">
      <c r="A32" s="106" t="s">
        <v>43</v>
      </c>
      <c r="B32" s="44"/>
      <c r="C32" s="44"/>
      <c r="D32" s="45"/>
      <c r="E32" s="46"/>
      <c r="F32" s="114"/>
      <c r="G32" s="106" t="s">
        <v>44</v>
      </c>
      <c r="H32" s="72"/>
      <c r="I32" s="45"/>
      <c r="J32" s="49"/>
      <c r="K32" s="40"/>
      <c r="L32" s="41"/>
      <c r="M32" s="2"/>
    </row>
    <row r="33" spans="1:13" ht="32" x14ac:dyDescent="0.2">
      <c r="A33" s="140" t="s">
        <v>45</v>
      </c>
      <c r="B33" s="141"/>
      <c r="C33" s="142"/>
      <c r="D33" s="38" t="s">
        <v>46</v>
      </c>
      <c r="E33" s="86" t="s">
        <v>2</v>
      </c>
      <c r="F33" s="93"/>
      <c r="G33" s="47" t="s">
        <v>45</v>
      </c>
      <c r="H33" s="12"/>
      <c r="I33" s="42"/>
      <c r="J33" s="43"/>
      <c r="K33" s="48" t="s">
        <v>46</v>
      </c>
      <c r="L33" s="89" t="s">
        <v>2</v>
      </c>
      <c r="M33" s="110"/>
    </row>
    <row r="34" spans="1:13" ht="14.5" customHeight="1" x14ac:dyDescent="0.2">
      <c r="A34" s="152" t="s">
        <v>47</v>
      </c>
      <c r="B34" s="153"/>
      <c r="C34" s="33"/>
      <c r="D34" s="138"/>
      <c r="E34" s="111" t="str">
        <f t="shared" ref="E34:E60" si="0">_xlfn.XLOOKUP(D34,Rating,Score,"Not found")</f>
        <v>Not found</v>
      </c>
      <c r="F34" s="94"/>
      <c r="G34" s="156" t="s">
        <v>47</v>
      </c>
      <c r="H34" s="12"/>
      <c r="I34" s="12"/>
      <c r="J34" s="33"/>
      <c r="K34" s="151"/>
      <c r="L34" s="87" t="str">
        <f t="shared" ref="L34:L60" si="1">_xlfn.XLOOKUP(K34,Rating,Score,"Not found")</f>
        <v>Not found</v>
      </c>
      <c r="M34" s="2"/>
    </row>
    <row r="35" spans="1:13" x14ac:dyDescent="0.2">
      <c r="A35" s="152" t="s">
        <v>48</v>
      </c>
      <c r="B35" s="153"/>
      <c r="C35" s="33"/>
      <c r="D35" s="138"/>
      <c r="E35" s="111" t="str">
        <f t="shared" si="0"/>
        <v>Not found</v>
      </c>
      <c r="F35" s="94"/>
      <c r="G35" s="156" t="s">
        <v>48</v>
      </c>
      <c r="H35" s="12"/>
      <c r="I35" s="12"/>
      <c r="J35" s="33"/>
      <c r="K35" s="138"/>
      <c r="L35" s="87" t="str">
        <f t="shared" si="1"/>
        <v>Not found</v>
      </c>
      <c r="M35" s="2"/>
    </row>
    <row r="36" spans="1:13" x14ac:dyDescent="0.2">
      <c r="A36" s="152" t="s">
        <v>49</v>
      </c>
      <c r="B36" s="153"/>
      <c r="C36" s="33"/>
      <c r="D36" s="138"/>
      <c r="E36" s="111" t="str">
        <f t="shared" si="0"/>
        <v>Not found</v>
      </c>
      <c r="F36" s="94"/>
      <c r="G36" s="156" t="s">
        <v>49</v>
      </c>
      <c r="H36" s="12"/>
      <c r="I36" s="12"/>
      <c r="J36" s="33"/>
      <c r="K36" s="138"/>
      <c r="L36" s="87" t="str">
        <f t="shared" si="1"/>
        <v>Not found</v>
      </c>
      <c r="M36" s="2"/>
    </row>
    <row r="37" spans="1:13" x14ac:dyDescent="0.2">
      <c r="A37" s="152" t="s">
        <v>50</v>
      </c>
      <c r="B37" s="153"/>
      <c r="C37" s="33"/>
      <c r="D37" s="138"/>
      <c r="E37" s="111" t="str">
        <f t="shared" si="0"/>
        <v>Not found</v>
      </c>
      <c r="F37" s="94"/>
      <c r="G37" s="156" t="s">
        <v>50</v>
      </c>
      <c r="H37" s="12"/>
      <c r="I37" s="13"/>
      <c r="J37" s="33"/>
      <c r="K37" s="138"/>
      <c r="L37" s="87" t="str">
        <f t="shared" si="1"/>
        <v>Not found</v>
      </c>
      <c r="M37" s="2"/>
    </row>
    <row r="38" spans="1:13" x14ac:dyDescent="0.2">
      <c r="A38" s="152" t="s">
        <v>51</v>
      </c>
      <c r="B38" s="153"/>
      <c r="C38" s="33"/>
      <c r="D38" s="138"/>
      <c r="E38" s="111" t="str">
        <f t="shared" si="0"/>
        <v>Not found</v>
      </c>
      <c r="F38" s="94"/>
      <c r="G38" s="156" t="s">
        <v>51</v>
      </c>
      <c r="H38" s="12"/>
      <c r="I38" s="12"/>
      <c r="J38" s="33"/>
      <c r="K38" s="138"/>
      <c r="L38" s="87" t="str">
        <f t="shared" si="1"/>
        <v>Not found</v>
      </c>
      <c r="M38" s="2"/>
    </row>
    <row r="39" spans="1:13" x14ac:dyDescent="0.2">
      <c r="A39" s="152" t="s">
        <v>52</v>
      </c>
      <c r="B39" s="153"/>
      <c r="C39" s="33"/>
      <c r="D39" s="138"/>
      <c r="E39" s="111" t="str">
        <f t="shared" si="0"/>
        <v>Not found</v>
      </c>
      <c r="F39" s="94"/>
      <c r="G39" s="156" t="s">
        <v>52</v>
      </c>
      <c r="H39" s="12"/>
      <c r="I39" s="12"/>
      <c r="J39" s="33"/>
      <c r="K39" s="138"/>
      <c r="L39" s="87" t="str">
        <f t="shared" si="1"/>
        <v>Not found</v>
      </c>
      <c r="M39" s="2"/>
    </row>
    <row r="40" spans="1:13" x14ac:dyDescent="0.2">
      <c r="A40" s="152" t="s">
        <v>53</v>
      </c>
      <c r="B40" s="153"/>
      <c r="C40" s="33"/>
      <c r="D40" s="138"/>
      <c r="E40" s="111" t="str">
        <f t="shared" si="0"/>
        <v>Not found</v>
      </c>
      <c r="F40" s="94"/>
      <c r="G40" s="156" t="s">
        <v>53</v>
      </c>
      <c r="H40" s="12"/>
      <c r="I40" s="12"/>
      <c r="J40" s="33"/>
      <c r="K40" s="138"/>
      <c r="L40" s="87" t="str">
        <f t="shared" si="1"/>
        <v>Not found</v>
      </c>
      <c r="M40" s="2"/>
    </row>
    <row r="41" spans="1:13" x14ac:dyDescent="0.2">
      <c r="A41" s="152" t="s">
        <v>54</v>
      </c>
      <c r="B41" s="153"/>
      <c r="C41" s="33"/>
      <c r="D41" s="138"/>
      <c r="E41" s="111" t="str">
        <f t="shared" si="0"/>
        <v>Not found</v>
      </c>
      <c r="F41" s="94"/>
      <c r="G41" s="156" t="s">
        <v>54</v>
      </c>
      <c r="H41" s="12"/>
      <c r="I41" s="12"/>
      <c r="J41" s="33"/>
      <c r="K41" s="138"/>
      <c r="L41" s="87" t="str">
        <f t="shared" si="1"/>
        <v>Not found</v>
      </c>
      <c r="M41" s="2"/>
    </row>
    <row r="42" spans="1:13" x14ac:dyDescent="0.2">
      <c r="A42" s="152" t="s">
        <v>55</v>
      </c>
      <c r="B42" s="153"/>
      <c r="C42" s="33"/>
      <c r="D42" s="138"/>
      <c r="E42" s="111" t="str">
        <f t="shared" si="0"/>
        <v>Not found</v>
      </c>
      <c r="F42" s="94"/>
      <c r="G42" s="156" t="s">
        <v>55</v>
      </c>
      <c r="H42" s="12"/>
      <c r="I42" s="12"/>
      <c r="J42" s="33"/>
      <c r="K42" s="138"/>
      <c r="L42" s="87" t="str">
        <f t="shared" si="1"/>
        <v>Not found</v>
      </c>
      <c r="M42" s="2"/>
    </row>
    <row r="43" spans="1:13" x14ac:dyDescent="0.2">
      <c r="A43" s="152" t="s">
        <v>56</v>
      </c>
      <c r="B43" s="153"/>
      <c r="C43" s="33"/>
      <c r="D43" s="138"/>
      <c r="E43" s="111" t="str">
        <f t="shared" si="0"/>
        <v>Not found</v>
      </c>
      <c r="F43" s="94"/>
      <c r="G43" s="156" t="s">
        <v>56</v>
      </c>
      <c r="H43" s="12"/>
      <c r="I43" s="12"/>
      <c r="J43" s="33"/>
      <c r="K43" s="138"/>
      <c r="L43" s="87" t="str">
        <f t="shared" si="1"/>
        <v>Not found</v>
      </c>
      <c r="M43" s="2"/>
    </row>
    <row r="44" spans="1:13" x14ac:dyDescent="0.2">
      <c r="A44" s="152" t="s">
        <v>57</v>
      </c>
      <c r="B44" s="153"/>
      <c r="C44" s="33"/>
      <c r="D44" s="138"/>
      <c r="E44" s="111" t="str">
        <f t="shared" si="0"/>
        <v>Not found</v>
      </c>
      <c r="F44" s="94"/>
      <c r="G44" s="156" t="s">
        <v>57</v>
      </c>
      <c r="H44" s="12"/>
      <c r="I44" s="12"/>
      <c r="J44" s="33"/>
      <c r="K44" s="138"/>
      <c r="L44" s="87" t="str">
        <f t="shared" si="1"/>
        <v>Not found</v>
      </c>
      <c r="M44" s="2"/>
    </row>
    <row r="45" spans="1:13" x14ac:dyDescent="0.2">
      <c r="A45" s="152" t="s">
        <v>58</v>
      </c>
      <c r="B45" s="153"/>
      <c r="C45" s="33"/>
      <c r="D45" s="138"/>
      <c r="E45" s="111" t="str">
        <f t="shared" si="0"/>
        <v>Not found</v>
      </c>
      <c r="F45" s="94"/>
      <c r="G45" s="156" t="s">
        <v>58</v>
      </c>
      <c r="H45" s="12"/>
      <c r="I45" s="12"/>
      <c r="J45" s="33"/>
      <c r="K45" s="138"/>
      <c r="L45" s="87" t="str">
        <f t="shared" si="1"/>
        <v>Not found</v>
      </c>
      <c r="M45" s="2"/>
    </row>
    <row r="46" spans="1:13" x14ac:dyDescent="0.2">
      <c r="A46" s="152" t="s">
        <v>59</v>
      </c>
      <c r="B46" s="153"/>
      <c r="C46" s="33"/>
      <c r="D46" s="138"/>
      <c r="E46" s="111" t="str">
        <f t="shared" si="0"/>
        <v>Not found</v>
      </c>
      <c r="F46" s="94"/>
      <c r="G46" s="156" t="s">
        <v>59</v>
      </c>
      <c r="H46" s="12"/>
      <c r="I46" s="12"/>
      <c r="J46" s="33"/>
      <c r="K46" s="138"/>
      <c r="L46" s="87" t="str">
        <f t="shared" si="1"/>
        <v>Not found</v>
      </c>
      <c r="M46" s="2"/>
    </row>
    <row r="47" spans="1:13" x14ac:dyDescent="0.2">
      <c r="A47" s="152" t="s">
        <v>60</v>
      </c>
      <c r="B47" s="153"/>
      <c r="C47" s="33"/>
      <c r="D47" s="138"/>
      <c r="E47" s="111" t="str">
        <f t="shared" si="0"/>
        <v>Not found</v>
      </c>
      <c r="F47" s="94"/>
      <c r="G47" s="156" t="s">
        <v>60</v>
      </c>
      <c r="H47" s="12"/>
      <c r="I47" s="12"/>
      <c r="J47" s="33"/>
      <c r="K47" s="138"/>
      <c r="L47" s="87" t="str">
        <f t="shared" si="1"/>
        <v>Not found</v>
      </c>
      <c r="M47" s="2"/>
    </row>
    <row r="48" spans="1:13" x14ac:dyDescent="0.2">
      <c r="A48" s="152" t="s">
        <v>61</v>
      </c>
      <c r="B48" s="153"/>
      <c r="C48" s="33"/>
      <c r="D48" s="138"/>
      <c r="E48" s="111" t="str">
        <f t="shared" si="0"/>
        <v>Not found</v>
      </c>
      <c r="F48" s="94"/>
      <c r="G48" s="156" t="s">
        <v>61</v>
      </c>
      <c r="H48" s="12"/>
      <c r="I48" s="12"/>
      <c r="J48" s="33"/>
      <c r="K48" s="138"/>
      <c r="L48" s="87" t="str">
        <f t="shared" si="1"/>
        <v>Not found</v>
      </c>
      <c r="M48" s="2"/>
    </row>
    <row r="49" spans="1:13" x14ac:dyDescent="0.2">
      <c r="A49" s="152" t="s">
        <v>62</v>
      </c>
      <c r="B49" s="153"/>
      <c r="C49" s="33"/>
      <c r="D49" s="138"/>
      <c r="E49" s="111" t="str">
        <f t="shared" si="0"/>
        <v>Not found</v>
      </c>
      <c r="F49" s="94"/>
      <c r="G49" s="156" t="s">
        <v>62</v>
      </c>
      <c r="H49" s="12"/>
      <c r="I49" s="12"/>
      <c r="J49" s="33"/>
      <c r="K49" s="138"/>
      <c r="L49" s="87" t="str">
        <f t="shared" si="1"/>
        <v>Not found</v>
      </c>
      <c r="M49" s="2"/>
    </row>
    <row r="50" spans="1:13" x14ac:dyDescent="0.2">
      <c r="A50" s="152" t="s">
        <v>63</v>
      </c>
      <c r="B50" s="153"/>
      <c r="C50" s="33"/>
      <c r="D50" s="138"/>
      <c r="E50" s="111" t="str">
        <f t="shared" si="0"/>
        <v>Not found</v>
      </c>
      <c r="F50" s="94"/>
      <c r="G50" s="156" t="s">
        <v>63</v>
      </c>
      <c r="H50" s="12"/>
      <c r="I50" s="12"/>
      <c r="J50" s="33"/>
      <c r="K50" s="138"/>
      <c r="L50" s="87" t="str">
        <f t="shared" si="1"/>
        <v>Not found</v>
      </c>
      <c r="M50" s="2"/>
    </row>
    <row r="51" spans="1:13" ht="14.5" customHeight="1" x14ac:dyDescent="0.2">
      <c r="A51" s="152" t="s">
        <v>64</v>
      </c>
      <c r="B51" s="153"/>
      <c r="C51" s="33"/>
      <c r="D51" s="138"/>
      <c r="E51" s="111" t="str">
        <f t="shared" si="0"/>
        <v>Not found</v>
      </c>
      <c r="F51" s="94"/>
      <c r="G51" s="156" t="s">
        <v>64</v>
      </c>
      <c r="H51" s="12"/>
      <c r="I51" s="12"/>
      <c r="J51" s="33"/>
      <c r="K51" s="138"/>
      <c r="L51" s="87" t="str">
        <f t="shared" si="1"/>
        <v>Not found</v>
      </c>
      <c r="M51" s="2"/>
    </row>
    <row r="52" spans="1:13" x14ac:dyDescent="0.2">
      <c r="A52" s="152" t="s">
        <v>65</v>
      </c>
      <c r="B52" s="153"/>
      <c r="C52" s="33"/>
      <c r="D52" s="138"/>
      <c r="E52" s="111" t="str">
        <f t="shared" si="0"/>
        <v>Not found</v>
      </c>
      <c r="F52" s="94"/>
      <c r="G52" s="156" t="s">
        <v>65</v>
      </c>
      <c r="H52" s="12"/>
      <c r="I52" s="12"/>
      <c r="J52" s="33"/>
      <c r="K52" s="138"/>
      <c r="L52" s="87" t="str">
        <f t="shared" si="1"/>
        <v>Not found</v>
      </c>
      <c r="M52" s="2"/>
    </row>
    <row r="53" spans="1:13" x14ac:dyDescent="0.2">
      <c r="A53" s="152" t="s">
        <v>66</v>
      </c>
      <c r="B53" s="153"/>
      <c r="C53" s="33"/>
      <c r="D53" s="138"/>
      <c r="E53" s="111" t="str">
        <f t="shared" si="0"/>
        <v>Not found</v>
      </c>
      <c r="F53" s="94"/>
      <c r="G53" s="156" t="s">
        <v>66</v>
      </c>
      <c r="H53" s="12"/>
      <c r="I53" s="12"/>
      <c r="J53" s="33"/>
      <c r="K53" s="138"/>
      <c r="L53" s="87" t="str">
        <f t="shared" si="1"/>
        <v>Not found</v>
      </c>
      <c r="M53" s="2"/>
    </row>
    <row r="54" spans="1:13" x14ac:dyDescent="0.2">
      <c r="A54" s="152" t="s">
        <v>67</v>
      </c>
      <c r="B54" s="153"/>
      <c r="C54" s="33"/>
      <c r="D54" s="138"/>
      <c r="E54" s="111" t="str">
        <f t="shared" si="0"/>
        <v>Not found</v>
      </c>
      <c r="F54" s="94"/>
      <c r="G54" s="156" t="s">
        <v>67</v>
      </c>
      <c r="H54" s="12"/>
      <c r="I54" s="12"/>
      <c r="J54" s="33"/>
      <c r="K54" s="138"/>
      <c r="L54" s="87" t="str">
        <f t="shared" si="1"/>
        <v>Not found</v>
      </c>
      <c r="M54" s="2"/>
    </row>
    <row r="55" spans="1:13" x14ac:dyDescent="0.2">
      <c r="A55" s="152" t="s">
        <v>68</v>
      </c>
      <c r="B55" s="153"/>
      <c r="C55" s="33"/>
      <c r="D55" s="138"/>
      <c r="E55" s="111" t="str">
        <f t="shared" si="0"/>
        <v>Not found</v>
      </c>
      <c r="F55" s="94"/>
      <c r="G55" s="156" t="s">
        <v>68</v>
      </c>
      <c r="H55" s="12"/>
      <c r="I55" s="12"/>
      <c r="J55" s="33"/>
      <c r="K55" s="138"/>
      <c r="L55" s="87" t="str">
        <f t="shared" si="1"/>
        <v>Not found</v>
      </c>
      <c r="M55" s="2"/>
    </row>
    <row r="56" spans="1:13" x14ac:dyDescent="0.2">
      <c r="A56" s="152" t="s">
        <v>69</v>
      </c>
      <c r="B56" s="153"/>
      <c r="C56" s="33"/>
      <c r="D56" s="138"/>
      <c r="E56" s="111" t="str">
        <f t="shared" si="0"/>
        <v>Not found</v>
      </c>
      <c r="F56" s="94"/>
      <c r="G56" s="156" t="s">
        <v>69</v>
      </c>
      <c r="H56" s="12"/>
      <c r="I56" s="12"/>
      <c r="J56" s="33"/>
      <c r="K56" s="138"/>
      <c r="L56" s="87" t="str">
        <f t="shared" si="1"/>
        <v>Not found</v>
      </c>
      <c r="M56" s="2"/>
    </row>
    <row r="57" spans="1:13" x14ac:dyDescent="0.2">
      <c r="A57" s="152" t="s">
        <v>70</v>
      </c>
      <c r="B57" s="153"/>
      <c r="C57" s="33"/>
      <c r="D57" s="138"/>
      <c r="E57" s="111" t="str">
        <f t="shared" si="0"/>
        <v>Not found</v>
      </c>
      <c r="F57" s="94"/>
      <c r="G57" s="156" t="s">
        <v>70</v>
      </c>
      <c r="H57" s="12"/>
      <c r="I57" s="12"/>
      <c r="J57" s="33"/>
      <c r="K57" s="138"/>
      <c r="L57" s="87" t="str">
        <f t="shared" si="1"/>
        <v>Not found</v>
      </c>
      <c r="M57" s="2"/>
    </row>
    <row r="58" spans="1:13" x14ac:dyDescent="0.2">
      <c r="A58" s="152" t="s">
        <v>71</v>
      </c>
      <c r="B58" s="153"/>
      <c r="C58" s="33"/>
      <c r="D58" s="138"/>
      <c r="E58" s="111" t="str">
        <f t="shared" si="0"/>
        <v>Not found</v>
      </c>
      <c r="F58" s="94"/>
      <c r="G58" s="156" t="s">
        <v>71</v>
      </c>
      <c r="H58" s="12"/>
      <c r="I58" s="12"/>
      <c r="J58" s="33"/>
      <c r="K58" s="138"/>
      <c r="L58" s="87" t="str">
        <f t="shared" si="1"/>
        <v>Not found</v>
      </c>
      <c r="M58" s="2"/>
    </row>
    <row r="59" spans="1:13" ht="14.5" customHeight="1" x14ac:dyDescent="0.2">
      <c r="A59" s="152" t="s">
        <v>72</v>
      </c>
      <c r="B59" s="153"/>
      <c r="C59" s="33"/>
      <c r="D59" s="138"/>
      <c r="E59" s="111" t="str">
        <f t="shared" si="0"/>
        <v>Not found</v>
      </c>
      <c r="F59" s="94"/>
      <c r="G59" s="156" t="s">
        <v>72</v>
      </c>
      <c r="H59" s="12"/>
      <c r="I59" s="12"/>
      <c r="J59" s="33"/>
      <c r="K59" s="138"/>
      <c r="L59" s="87" t="str">
        <f t="shared" si="1"/>
        <v>Not found</v>
      </c>
      <c r="M59" s="2"/>
    </row>
    <row r="60" spans="1:13" ht="16" thickBot="1" x14ac:dyDescent="0.25">
      <c r="A60" s="154" t="s">
        <v>73</v>
      </c>
      <c r="B60" s="155"/>
      <c r="C60" s="50"/>
      <c r="D60" s="139"/>
      <c r="E60" s="112" t="str">
        <f t="shared" si="0"/>
        <v>Not found</v>
      </c>
      <c r="F60" s="95"/>
      <c r="G60" s="157" t="s">
        <v>73</v>
      </c>
      <c r="H60" s="16"/>
      <c r="I60" s="16"/>
      <c r="J60" s="50"/>
      <c r="K60" s="139"/>
      <c r="L60" s="88" t="str">
        <f t="shared" si="1"/>
        <v>Not found</v>
      </c>
      <c r="M60" s="2"/>
    </row>
    <row r="61" spans="1:13" ht="16.5" hidden="1" customHeight="1" x14ac:dyDescent="0.2">
      <c r="A61" s="17" t="s">
        <v>0</v>
      </c>
      <c r="B61" s="2"/>
      <c r="C61" s="2"/>
      <c r="D61" s="122" t="s">
        <v>4</v>
      </c>
      <c r="E61" s="123" t="e" cm="1">
        <f t="array" ref="E61">SUM(VALUE(E34:E60))</f>
        <v>#VALUE!</v>
      </c>
      <c r="F61" s="18"/>
      <c r="G61" s="2"/>
      <c r="H61" s="17" t="s">
        <v>3</v>
      </c>
      <c r="I61" s="2"/>
      <c r="J61" s="2"/>
      <c r="K61" s="122" t="s">
        <v>4</v>
      </c>
      <c r="L61" s="124" t="e" cm="1">
        <f t="array" ref="L61">SUM(VALUE(L34:L60))</f>
        <v>#VALUE!</v>
      </c>
      <c r="M61" s="2"/>
    </row>
    <row r="62" spans="1:13" ht="16.5" hidden="1" customHeight="1" x14ac:dyDescent="0.2">
      <c r="A62" s="19" t="s">
        <v>7</v>
      </c>
      <c r="B62" s="2"/>
      <c r="C62" s="20" t="s">
        <v>5</v>
      </c>
      <c r="D62" s="20" t="s">
        <v>6</v>
      </c>
      <c r="E62" s="103" t="e">
        <f>_xlfn.XLOOKUP(C14, Challenge,Adjustment,"Not found")</f>
        <v>#NAME?</v>
      </c>
      <c r="F62" s="21"/>
      <c r="G62" s="2"/>
      <c r="H62" s="2"/>
      <c r="I62" s="2"/>
      <c r="J62" s="2"/>
      <c r="K62" s="2"/>
      <c r="L62" s="150" t="e">
        <f>_xlfn.XLOOKUP(I14, Challenge, Adjustment,"Not found")</f>
        <v>#NAME?</v>
      </c>
      <c r="M62" s="2"/>
    </row>
    <row r="63" spans="1:13" ht="16.5" hidden="1" customHeight="1" x14ac:dyDescent="0.2">
      <c r="A63" s="23" t="e">
        <f>E61+L61</f>
        <v>#VALUE!</v>
      </c>
      <c r="B63" s="2"/>
      <c r="C63" s="102">
        <v>216</v>
      </c>
      <c r="D63" s="101">
        <v>54</v>
      </c>
      <c r="E63" s="100" t="e">
        <f>((E61)+(E62))+((L61)+(L62))</f>
        <v>#VALUE!</v>
      </c>
      <c r="F63" s="21"/>
      <c r="G63" s="2"/>
      <c r="H63" s="2"/>
      <c r="I63" s="2"/>
      <c r="J63" s="2"/>
      <c r="K63" s="2"/>
      <c r="L63" s="22"/>
      <c r="M63" s="2"/>
    </row>
    <row r="64" spans="1:13" ht="15" customHeight="1" thickBot="1" x14ac:dyDescent="0.25">
      <c r="A64" s="52"/>
      <c r="B64" s="2"/>
      <c r="C64" s="53"/>
      <c r="D64" s="53"/>
      <c r="E64" s="54"/>
      <c r="F64" s="54"/>
      <c r="G64" s="2"/>
      <c r="H64" s="2"/>
      <c r="I64" s="2"/>
      <c r="J64" s="2"/>
      <c r="K64" s="2"/>
      <c r="L64" s="55"/>
      <c r="M64" s="2"/>
    </row>
    <row r="65" spans="1:13" ht="16.5" customHeight="1" x14ac:dyDescent="0.25">
      <c r="A65" s="105" t="s">
        <v>74</v>
      </c>
      <c r="B65" s="34"/>
      <c r="C65" s="56"/>
      <c r="D65" s="56"/>
      <c r="E65" s="57"/>
      <c r="F65" s="57"/>
      <c r="G65" s="34"/>
      <c r="H65" s="34"/>
      <c r="I65" s="34"/>
      <c r="J65" s="34"/>
      <c r="K65" s="34"/>
      <c r="L65" s="58"/>
      <c r="M65" s="2"/>
    </row>
    <row r="66" spans="1:13" ht="53.5" customHeight="1" x14ac:dyDescent="0.2">
      <c r="A66" s="161" t="s">
        <v>133</v>
      </c>
      <c r="B66" s="162"/>
      <c r="C66" s="162"/>
      <c r="D66" s="162"/>
      <c r="E66" s="162"/>
      <c r="F66" s="162"/>
      <c r="G66" s="162"/>
      <c r="H66" s="162"/>
      <c r="I66" s="162"/>
      <c r="J66" s="162"/>
      <c r="K66" s="162"/>
      <c r="L66" s="163"/>
      <c r="M66" s="2"/>
    </row>
    <row r="67" spans="1:13" ht="34.5" customHeight="1" x14ac:dyDescent="0.2">
      <c r="A67" s="158" t="s">
        <v>125</v>
      </c>
      <c r="B67" s="159"/>
      <c r="C67" s="159"/>
      <c r="D67" s="159"/>
      <c r="E67" s="159"/>
      <c r="F67" s="159"/>
      <c r="G67" s="159"/>
      <c r="H67" s="159"/>
      <c r="I67" s="159"/>
      <c r="J67" s="159"/>
      <c r="K67" s="159"/>
      <c r="L67" s="160"/>
      <c r="M67" s="2"/>
    </row>
    <row r="68" spans="1:13" ht="37.5" customHeight="1" x14ac:dyDescent="0.2">
      <c r="A68" s="158" t="s">
        <v>127</v>
      </c>
      <c r="B68" s="159"/>
      <c r="C68" s="159"/>
      <c r="D68" s="159"/>
      <c r="E68" s="159"/>
      <c r="F68" s="159"/>
      <c r="G68" s="159"/>
      <c r="H68" s="159"/>
      <c r="I68" s="159"/>
      <c r="J68" s="159"/>
      <c r="K68" s="159"/>
      <c r="L68" s="160"/>
      <c r="M68" s="2"/>
    </row>
    <row r="69" spans="1:13" ht="79.5" customHeight="1" thickBot="1" x14ac:dyDescent="0.25">
      <c r="A69" s="164" t="s">
        <v>126</v>
      </c>
      <c r="B69" s="165"/>
      <c r="C69" s="165"/>
      <c r="D69" s="165"/>
      <c r="E69" s="165"/>
      <c r="F69" s="165"/>
      <c r="G69" s="165"/>
      <c r="H69" s="165"/>
      <c r="I69" s="165"/>
      <c r="J69" s="165"/>
      <c r="K69" s="165"/>
      <c r="L69" s="166"/>
      <c r="M69" s="2"/>
    </row>
    <row r="70" spans="1:13" ht="13.5" customHeight="1" thickBot="1" x14ac:dyDescent="0.25">
      <c r="A70" s="59"/>
      <c r="B70" s="59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</row>
    <row r="71" spans="1:13" ht="19" x14ac:dyDescent="0.25">
      <c r="A71" s="108" t="s">
        <v>88</v>
      </c>
      <c r="B71" s="73"/>
      <c r="C71" s="65"/>
      <c r="D71" s="65"/>
      <c r="E71" s="65"/>
      <c r="F71" s="65"/>
      <c r="G71" s="65"/>
      <c r="H71" s="65"/>
      <c r="I71" s="65"/>
      <c r="J71" s="65"/>
      <c r="K71" s="65"/>
      <c r="L71" s="66"/>
      <c r="M71" s="2"/>
    </row>
    <row r="72" spans="1:13" ht="17.5" customHeight="1" x14ac:dyDescent="0.2">
      <c r="A72" s="64" t="s">
        <v>78</v>
      </c>
      <c r="B72" s="74"/>
      <c r="C72" s="62"/>
      <c r="D72" s="61" t="s">
        <v>79</v>
      </c>
      <c r="E72" s="60"/>
      <c r="F72" s="60"/>
      <c r="G72" s="60"/>
      <c r="H72" s="60"/>
      <c r="I72" s="60"/>
      <c r="J72" s="60"/>
      <c r="K72" s="60"/>
      <c r="L72" s="67"/>
      <c r="M72" s="2"/>
    </row>
    <row r="73" spans="1:13" ht="17.5" customHeight="1" x14ac:dyDescent="0.2">
      <c r="A73" s="130" t="s">
        <v>137</v>
      </c>
      <c r="B73" s="74"/>
      <c r="C73" s="62"/>
      <c r="D73" s="131" t="s">
        <v>80</v>
      </c>
      <c r="E73" s="60"/>
      <c r="F73" s="60"/>
      <c r="G73" s="60"/>
      <c r="H73" s="60"/>
      <c r="I73" s="60"/>
      <c r="J73" s="60"/>
      <c r="K73" s="60"/>
      <c r="L73" s="67"/>
      <c r="M73" s="2"/>
    </row>
    <row r="74" spans="1:13" ht="17.5" customHeight="1" x14ac:dyDescent="0.2">
      <c r="A74" s="130" t="s">
        <v>140</v>
      </c>
      <c r="B74" s="74"/>
      <c r="C74" s="62"/>
      <c r="D74" s="132" t="s">
        <v>81</v>
      </c>
      <c r="E74" s="60"/>
      <c r="F74" s="60"/>
      <c r="G74" s="60"/>
      <c r="H74" s="60"/>
      <c r="I74" s="60"/>
      <c r="J74" s="60"/>
      <c r="K74" s="60"/>
      <c r="L74" s="67"/>
      <c r="M74" s="2"/>
    </row>
    <row r="75" spans="1:13" ht="17.5" customHeight="1" x14ac:dyDescent="0.2">
      <c r="A75" s="133" t="s">
        <v>9</v>
      </c>
      <c r="B75" s="74"/>
      <c r="C75" s="62"/>
      <c r="D75" s="132" t="s">
        <v>82</v>
      </c>
      <c r="E75" s="60"/>
      <c r="F75" s="60"/>
      <c r="G75" s="60"/>
      <c r="H75" s="60"/>
      <c r="I75" s="60"/>
      <c r="J75" s="60"/>
      <c r="K75" s="60"/>
      <c r="L75" s="67"/>
      <c r="M75" s="2"/>
    </row>
    <row r="76" spans="1:13" ht="17.5" customHeight="1" x14ac:dyDescent="0.2">
      <c r="A76" s="133" t="s">
        <v>10</v>
      </c>
      <c r="B76" s="74"/>
      <c r="C76" s="62"/>
      <c r="D76" s="132" t="s">
        <v>83</v>
      </c>
      <c r="E76" s="60"/>
      <c r="F76" s="60"/>
      <c r="G76" s="60"/>
      <c r="H76" s="60"/>
      <c r="I76" s="60"/>
      <c r="J76" s="60"/>
      <c r="K76" s="60"/>
      <c r="L76" s="67"/>
      <c r="M76" s="2"/>
    </row>
    <row r="77" spans="1:13" ht="17.5" customHeight="1" x14ac:dyDescent="0.2">
      <c r="A77" s="133" t="s">
        <v>20</v>
      </c>
      <c r="B77" s="74"/>
      <c r="C77" s="62"/>
      <c r="D77" s="132" t="s">
        <v>87</v>
      </c>
      <c r="E77" s="60"/>
      <c r="F77" s="60"/>
      <c r="G77" s="60"/>
      <c r="H77" s="60"/>
      <c r="I77" s="60"/>
      <c r="J77" s="60"/>
      <c r="K77" s="60"/>
      <c r="L77" s="67"/>
      <c r="M77" s="2"/>
    </row>
    <row r="78" spans="1:13" ht="17.5" customHeight="1" x14ac:dyDescent="0.2">
      <c r="A78" s="133" t="s">
        <v>11</v>
      </c>
      <c r="B78" s="74"/>
      <c r="C78" s="62"/>
      <c r="D78" s="132" t="s">
        <v>86</v>
      </c>
      <c r="E78" s="60"/>
      <c r="F78" s="60"/>
      <c r="G78" s="60"/>
      <c r="H78" s="60"/>
      <c r="I78" s="60"/>
      <c r="J78" s="60"/>
      <c r="K78" s="60"/>
      <c r="L78" s="67"/>
      <c r="M78" s="2"/>
    </row>
    <row r="79" spans="1:13" ht="17.5" customHeight="1" x14ac:dyDescent="0.2">
      <c r="A79" s="133" t="s">
        <v>139</v>
      </c>
      <c r="B79" s="74"/>
      <c r="C79" s="62"/>
      <c r="D79" s="132" t="s">
        <v>85</v>
      </c>
      <c r="E79" s="60"/>
      <c r="F79" s="60"/>
      <c r="G79" s="60"/>
      <c r="H79" s="60"/>
      <c r="I79" s="60"/>
      <c r="J79" s="60"/>
      <c r="K79" s="60"/>
      <c r="L79" s="67"/>
      <c r="M79" s="2"/>
    </row>
    <row r="80" spans="1:13" ht="17.5" customHeight="1" thickBot="1" x14ac:dyDescent="0.25">
      <c r="A80" s="134" t="s">
        <v>138</v>
      </c>
      <c r="B80" s="15"/>
      <c r="C80" s="15"/>
      <c r="D80" s="135" t="s">
        <v>84</v>
      </c>
      <c r="E80" s="136"/>
      <c r="F80" s="136"/>
      <c r="G80" s="136"/>
      <c r="H80" s="136"/>
      <c r="I80" s="136"/>
      <c r="J80" s="136"/>
      <c r="K80" s="136"/>
      <c r="L80" s="24"/>
      <c r="M80" s="2"/>
    </row>
    <row r="81" spans="1:13" ht="16.5" customHeight="1" x14ac:dyDescent="0.2">
      <c r="A81" s="59"/>
      <c r="B81" s="59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</row>
    <row r="82" spans="1:13" ht="17.5" customHeight="1" x14ac:dyDescent="0.2">
      <c r="A82" s="63"/>
      <c r="B82" s="2"/>
      <c r="C82" s="2"/>
      <c r="D82" s="2"/>
      <c r="E82" s="167"/>
      <c r="F82" s="168"/>
      <c r="G82" s="168"/>
      <c r="H82" s="168"/>
      <c r="I82" s="168"/>
      <c r="J82" s="168"/>
      <c r="K82" s="168"/>
      <c r="L82" s="2"/>
      <c r="M82" s="2"/>
    </row>
    <row r="83" spans="1:13" x14ac:dyDescent="0.2">
      <c r="A83" s="2"/>
      <c r="B83" s="4" t="s">
        <v>77</v>
      </c>
      <c r="C83" s="2"/>
      <c r="D83" s="2"/>
      <c r="E83" s="169"/>
      <c r="F83" s="169"/>
      <c r="G83" s="169"/>
      <c r="H83" s="169"/>
      <c r="I83" s="169"/>
      <c r="J83" s="169"/>
      <c r="K83" s="169"/>
      <c r="L83" s="2"/>
      <c r="M83" s="2"/>
    </row>
    <row r="84" spans="1:13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</row>
    <row r="85" spans="1:13" x14ac:dyDescent="0.2">
      <c r="A85" s="2"/>
      <c r="B85" s="4" t="s">
        <v>76</v>
      </c>
      <c r="C85" s="2"/>
      <c r="D85" s="137"/>
      <c r="E85" s="2"/>
      <c r="F85" s="2"/>
      <c r="G85" s="2"/>
      <c r="H85" s="2"/>
      <c r="I85" s="2"/>
      <c r="J85" s="2"/>
      <c r="K85" s="2"/>
      <c r="L85" s="2"/>
      <c r="M85" s="2"/>
    </row>
    <row r="86" spans="1:13" x14ac:dyDescent="0.2">
      <c r="A86" s="2"/>
      <c r="B86" s="2"/>
      <c r="C86" s="2"/>
      <c r="D86" s="4"/>
      <c r="E86" s="2"/>
      <c r="F86" s="2"/>
      <c r="G86" s="2"/>
      <c r="H86" s="2"/>
      <c r="I86" s="2"/>
      <c r="J86" s="2"/>
      <c r="K86" s="2"/>
      <c r="L86" s="2"/>
      <c r="M86" s="2"/>
    </row>
    <row r="87" spans="1:13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</row>
    <row r="88" spans="1:13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</row>
    <row r="89" spans="1:13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</row>
    <row r="90" spans="1:13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</row>
  </sheetData>
  <sheetProtection algorithmName="SHA-512" hashValue="QUdpBFjSeQNu/dyqBTzgMb0bSly4JtplSw6dGe30tVE9IZKDNicGYeeVyyJACToJxkEJvHFotH6a2GHk15XYfw==" saltValue="ZIYotItNjQvEkL2bATsMgw==" spinCount="100000" sheet="1" scenarios="1" selectLockedCells="1"/>
  <mergeCells count="5">
    <mergeCell ref="A68:L68"/>
    <mergeCell ref="A66:L66"/>
    <mergeCell ref="A67:L67"/>
    <mergeCell ref="A69:L69"/>
    <mergeCell ref="E82:K83"/>
  </mergeCells>
  <conditionalFormatting sqref="A23">
    <cfRule type="expression" dxfId="3" priority="1">
      <formula>OR(A23&lt;4,A23&gt;96)</formula>
    </cfRule>
    <cfRule type="expression" dxfId="2" priority="2">
      <formula>OR(A33&lt;4, A23&gt;202)</formula>
    </cfRule>
    <cfRule type="expression" dxfId="1" priority="8">
      <formula>OR(A23&lt;4,A23&gt;212)</formula>
    </cfRule>
  </conditionalFormatting>
  <conditionalFormatting sqref="D34:D60 K34:K60">
    <cfRule type="expression" dxfId="0" priority="16">
      <formula>ISBLANK(D34)</formula>
    </cfRule>
  </conditionalFormatting>
  <dataValidations xWindow="879" yWindow="517" count="22">
    <dataValidation allowBlank="1" showInputMessage="1" showErrorMessage="1" prompt="Enter name of person" sqref="B5" xr:uid="{E99E291C-A639-4ED2-9B27-A882AFBC33C0}"/>
    <dataValidation type="list" allowBlank="1" showInputMessage="1" showErrorMessage="1" prompt="Select from list" sqref="H18:I18" xr:uid="{913067A4-BED6-40B3-B577-6957DD673D32}">
      <formula1>"Family member, Friend / Peer, Colleague, Teacher / Professor, Professional, Employer, Salesperson / Vendor, Customer / Client, Stranger / Unfamiliar"</formula1>
    </dataValidation>
    <dataValidation type="list" showInputMessage="1" showErrorMessage="1" prompt="Select from list" sqref="K18 D18" xr:uid="{BE7B11FF-0989-4A96-95CF-BFDF57287B5A}">
      <formula1>Age</formula1>
    </dataValidation>
    <dataValidation allowBlank="1" showInputMessage="1" showErrorMessage="1" prompt="Automatic, Do Not Edit" sqref="E14:F14 F34 B25:F26" xr:uid="{E93E0517-60D3-4B27-A4B3-A34560EFCD48}"/>
    <dataValidation allowBlank="1" showInputMessage="1" showErrorMessage="1" prompt="No Not Edit: _x000a_If an error message appears, be sure all items are rated" sqref="E61:F61" xr:uid="{B70F67D3-0612-4ECB-8531-6E87745521CB}"/>
    <dataValidation allowBlank="1" showInputMessage="1" showErrorMessage="1" prompt="Do Not Edit:_x000a_If an error message appears, be sure all items are rated" sqref="L61" xr:uid="{437D0FC7-CBC8-4AC7-BC31-31979151E5D2}"/>
    <dataValidation type="whole" errorStyle="information" allowBlank="1" showInputMessage="1" showErrorMessage="1" error="Verify that the correct date format was used" prompt="If ##### appears, the wrong date format was used" sqref="K7" xr:uid="{7B2EE4A9-8BF4-470C-844B-B33501B7ECE7}">
      <formula1>1</formula1>
      <formula2>4</formula2>
    </dataValidation>
    <dataValidation allowBlank="1" showInputMessage="1" showErrorMessage="1" prompt="Enter date using format valid on your computer" sqref="C7" xr:uid="{B2DB6435-FB78-475D-9168-B8B05709957A}"/>
    <dataValidation type="list" allowBlank="1" showInputMessage="1" showErrorMessage="1" prompt="Select from list" sqref="B13:D13 H13:J13" xr:uid="{274BED56-F3D3-4127-BA7A-B2F69B201913}">
      <formula1>"Collaborating with others, Engaging in casual conversation, Planning and decision-making, Sharing information with others, Asking others for information, Selling goods or providing services to others, Ordering or purchasing from others"</formula1>
    </dataValidation>
    <dataValidation type="list" allowBlank="1" showInputMessage="1" showErrorMessage="1" prompt="Select from list" sqref="D14" xr:uid="{407C9601-6A4A-4362-8DBD-70A33C230807}">
      <formula1>"Collaborating with others, Engaging in casual conversation, Planning and decision-making, Sharing information with others, Asking for information from others, Ordering or purchasing from others"</formula1>
    </dataValidation>
    <dataValidation allowBlank="1" showInputMessage="1" showErrorMessage="1" prompt="Enter name and credentials of therapist" sqref="D9:K9" xr:uid="{F8DB7984-B6C3-492C-BF69-A2A7BCA5DA5F}"/>
    <dataValidation type="list" showInputMessage="1" showErrorMessage="1" prompt="Select from list" sqref="G13 A13" xr:uid="{0653D2B5-94F2-404A-9AEF-E18F244126CC}">
      <formula1>Types</formula1>
    </dataValidation>
    <dataValidation type="list" showInputMessage="1" showErrorMessage="1" prompt="Select from list" sqref="G18 A18" xr:uid="{5AA9D92D-B3BB-42FE-976E-04FDC76006DF}">
      <formula1>Relationship</formula1>
    </dataValidation>
    <dataValidation type="whole" allowBlank="1" showInputMessage="1" showErrorMessage="1" prompt="Automatic, Do Not Edit" sqref="F35:F60 L34:L60" xr:uid="{8547E837-1457-4DCC-B474-CB9DD90670DA}">
      <formula1>1</formula1>
      <formula2>4</formula2>
    </dataValidation>
    <dataValidation type="list" showInputMessage="1" showErrorMessage="1" prompt="Select from list" sqref="I25:I26 I23" xr:uid="{56B394F1-96E2-4DCE-9223-E7A3A9339EA7}">
      <formula1>Satisfaction</formula1>
    </dataValidation>
    <dataValidation type="whole" errorStyle="warning" operator="greaterThan" allowBlank="1" showInputMessage="1" showErrorMessage="1" error="Verify your ratings. Your ratings appear to be too lenient." prompt="Automatic, Do Not Edit" sqref="F22" xr:uid="{8EC72F58-9951-4727-B1F0-3B74050C510E}">
      <formula1>90</formula1>
    </dataValidation>
    <dataValidation type="date" operator="lessThanOrEqual" showInputMessage="1" showErrorMessage="1" prompt="Enter date using format valid on your computer" sqref="K5" xr:uid="{AF42B6C4-F26D-4223-97E8-A688CC71150C}">
      <formula1>TODAY()</formula1>
    </dataValidation>
    <dataValidation type="list" showInputMessage="1" showErrorMessage="1" prompt="Select from list" sqref="K34:K60 D34:D59" xr:uid="{A4317052-8070-499D-8842-43A55AE5DA9F}">
      <formula1>Rating</formula1>
    </dataValidation>
    <dataValidation type="whole" errorStyle="warning" allowBlank="1" showInputMessage="1" showErrorMessage="1" error="Skill ratings too high/low" prompt="Automatic, Do Not Edit" sqref="A23" xr:uid="{37693B4E-5C2F-44C5-8E4D-A016D1B80451}">
      <formula1>4</formula1>
      <formula2>212</formula2>
    </dataValidation>
    <dataValidation type="list" showInputMessage="1" showErrorMessage="1" sqref="D60" xr:uid="{F8A90FDD-7DBC-49E9-A996-BE66B9139DF8}">
      <formula1>Rating</formula1>
    </dataValidation>
    <dataValidation allowBlank="1" showInputMessage="1" showErrorMessage="1" prompt="Enter signature" sqref="E82:K83" xr:uid="{1FBDD14A-3965-40DE-9BC6-AE68DD91E431}"/>
    <dataValidation allowBlank="1" showInputMessage="1" showErrorMessage="1" prompt="Enter date" sqref="D85" xr:uid="{EE8488F5-8400-4D3A-A3FD-45D366AB2831}"/>
  </dataValidations>
  <printOptions horizontalCentered="1"/>
  <pageMargins left="1" right="1" top="0.5" bottom="0.25" header="0.25" footer="0.3"/>
  <pageSetup fitToHeight="0" orientation="landscape" r:id="rId1"/>
  <headerFooter scaleWithDoc="0" alignWithMargins="0">
    <oddFooter>&amp;CQualità della Performance Occupazionale: Interazione Sociale – Report dei Risultati                                       Pagina &amp;P of &amp;N</oddFooter>
  </headerFooter>
  <rowBreaks count="2" manualBreakCount="2">
    <brk id="28" max="16383" man="1"/>
    <brk id="63" max="16383" man="1"/>
  </rowBreaks>
  <colBreaks count="1" manualBreakCount="1">
    <brk id="15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68E3BB-5058-164A-A067-9D17ECC78021}">
  <dimension ref="A1"/>
  <sheetViews>
    <sheetView workbookViewId="0"/>
  </sheetViews>
  <sheetFormatPr baseColWidth="10" defaultRowHeight="15" x14ac:dyDescent="0.2"/>
  <sheetData/>
  <sheetProtection algorithmName="SHA-512" hashValue="RHAiXMn/SBxhvr4rI+p/1+TdGcq/wK4tM4NeLiwehtaZ+paiifva0z2tVgKJUrWHp+zNKYjf+mSZM889ClvEEA==" saltValue="bILMzL8AEQZq+Zo0pXNtbA==" spinCount="100000" sheet="1" objects="1" scenarios="1" selectLockedCells="1" selectUnlockedCell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21C7E-2EEB-44AF-9C8B-D66562ADA874}">
  <sheetPr codeName="Sheet2"/>
  <dimension ref="B1:P18"/>
  <sheetViews>
    <sheetView workbookViewId="0"/>
  </sheetViews>
  <sheetFormatPr baseColWidth="10" defaultColWidth="8.83203125" defaultRowHeight="15" x14ac:dyDescent="0.2"/>
  <cols>
    <col min="1" max="1" width="8.6640625" customWidth="1"/>
    <col min="2" max="2" width="39.83203125" customWidth="1"/>
    <col min="3" max="3" width="20.5" customWidth="1"/>
    <col min="4" max="4" width="12.5" customWidth="1"/>
    <col min="5" max="5" width="11.83203125" customWidth="1"/>
    <col min="6" max="6" width="7.6640625" customWidth="1"/>
    <col min="7" max="7" width="21.83203125" customWidth="1"/>
    <col min="8" max="8" width="19.83203125" customWidth="1"/>
    <col min="9" max="9" width="11.33203125" customWidth="1"/>
    <col min="10" max="10" width="14.33203125" customWidth="1"/>
    <col min="11" max="11" width="47.6640625" customWidth="1"/>
    <col min="13" max="13" width="14" customWidth="1"/>
    <col min="14" max="14" width="11.5" customWidth="1"/>
    <col min="15" max="16" width="9.33203125" customWidth="1"/>
  </cols>
  <sheetData>
    <row r="1" spans="2:16" x14ac:dyDescent="0.2">
      <c r="B1" s="80" t="s">
        <v>12</v>
      </c>
      <c r="C1" s="80" t="s">
        <v>8</v>
      </c>
      <c r="D1" s="80" t="s">
        <v>13</v>
      </c>
      <c r="E1" s="80" t="s">
        <v>14</v>
      </c>
      <c r="F1" s="80" t="s">
        <v>15</v>
      </c>
      <c r="G1" s="80" t="s">
        <v>16</v>
      </c>
      <c r="H1" s="80" t="s">
        <v>1</v>
      </c>
      <c r="I1" s="80" t="s">
        <v>17</v>
      </c>
      <c r="M1" t="s">
        <v>25</v>
      </c>
    </row>
    <row r="2" spans="2:16" ht="16" x14ac:dyDescent="0.2">
      <c r="B2" s="143" t="s">
        <v>89</v>
      </c>
      <c r="C2" t="s">
        <v>135</v>
      </c>
      <c r="D2" s="81">
        <v>2</v>
      </c>
      <c r="E2" s="143" t="s">
        <v>96</v>
      </c>
      <c r="F2" s="82">
        <v>4</v>
      </c>
      <c r="G2" s="143" t="s">
        <v>101</v>
      </c>
      <c r="H2" s="143" t="s">
        <v>106</v>
      </c>
      <c r="I2" s="143" t="s">
        <v>115</v>
      </c>
      <c r="J2" s="85" t="s">
        <v>18</v>
      </c>
      <c r="K2" s="85" t="s">
        <v>19</v>
      </c>
      <c r="M2" s="116" t="s">
        <v>21</v>
      </c>
      <c r="N2" s="116" t="s">
        <v>22</v>
      </c>
      <c r="O2" s="117" t="s">
        <v>23</v>
      </c>
      <c r="P2" s="117" t="s">
        <v>24</v>
      </c>
    </row>
    <row r="3" spans="2:16" ht="16" x14ac:dyDescent="0.2">
      <c r="B3" s="143" t="s">
        <v>90</v>
      </c>
      <c r="C3" s="143" t="s">
        <v>100</v>
      </c>
      <c r="D3" s="81">
        <v>0</v>
      </c>
      <c r="E3" s="143" t="s">
        <v>97</v>
      </c>
      <c r="F3" s="82">
        <v>2</v>
      </c>
      <c r="G3" s="143" t="s">
        <v>102</v>
      </c>
      <c r="H3" s="143" t="s">
        <v>112</v>
      </c>
      <c r="I3" s="143" t="s">
        <v>116</v>
      </c>
      <c r="J3" s="84">
        <v>0</v>
      </c>
      <c r="K3" s="83" t="s">
        <v>119</v>
      </c>
      <c r="M3" s="81">
        <v>2</v>
      </c>
      <c r="N3" s="81">
        <v>2</v>
      </c>
      <c r="O3" s="82">
        <v>16</v>
      </c>
      <c r="P3" s="81">
        <v>10</v>
      </c>
    </row>
    <row r="4" spans="2:16" ht="16" x14ac:dyDescent="0.2">
      <c r="B4" s="143" t="s">
        <v>91</v>
      </c>
      <c r="C4" s="143" t="s">
        <v>100</v>
      </c>
      <c r="D4" s="81">
        <v>0</v>
      </c>
      <c r="E4" s="143" t="s">
        <v>98</v>
      </c>
      <c r="F4" s="82">
        <v>2</v>
      </c>
      <c r="G4" s="143" t="s">
        <v>103</v>
      </c>
      <c r="H4" s="143" t="s">
        <v>107</v>
      </c>
      <c r="I4" s="143" t="s">
        <v>117</v>
      </c>
      <c r="J4" s="84">
        <v>36</v>
      </c>
      <c r="K4" s="83" t="s">
        <v>120</v>
      </c>
      <c r="M4" s="81">
        <v>3</v>
      </c>
      <c r="N4" s="81">
        <v>3</v>
      </c>
      <c r="O4" s="82">
        <v>31</v>
      </c>
      <c r="P4" s="81">
        <v>10</v>
      </c>
    </row>
    <row r="5" spans="2:16" ht="32" x14ac:dyDescent="0.2">
      <c r="B5" s="143" t="s">
        <v>92</v>
      </c>
      <c r="C5" s="143" t="s">
        <v>100</v>
      </c>
      <c r="D5" s="81">
        <v>0</v>
      </c>
      <c r="E5" s="143" t="s">
        <v>99</v>
      </c>
      <c r="F5" s="82">
        <v>1</v>
      </c>
      <c r="G5" s="143" t="s">
        <v>104</v>
      </c>
      <c r="H5" s="143" t="s">
        <v>113</v>
      </c>
      <c r="I5" s="143" t="s">
        <v>118</v>
      </c>
      <c r="J5" s="84">
        <v>53</v>
      </c>
      <c r="K5" s="83" t="s">
        <v>121</v>
      </c>
      <c r="M5" s="81">
        <v>4</v>
      </c>
      <c r="N5" s="81">
        <v>4</v>
      </c>
      <c r="O5" s="82">
        <v>41</v>
      </c>
      <c r="P5" s="81">
        <v>10</v>
      </c>
    </row>
    <row r="6" spans="2:16" ht="16" x14ac:dyDescent="0.2">
      <c r="B6" s="143" t="s">
        <v>93</v>
      </c>
      <c r="C6" s="143" t="s">
        <v>100</v>
      </c>
      <c r="D6" s="81">
        <v>0</v>
      </c>
      <c r="G6" s="143" t="s">
        <v>105</v>
      </c>
      <c r="H6" s="143" t="s">
        <v>108</v>
      </c>
      <c r="J6" s="84">
        <v>65</v>
      </c>
      <c r="K6" s="83" t="s">
        <v>122</v>
      </c>
      <c r="M6" s="81">
        <v>5</v>
      </c>
      <c r="N6" s="81">
        <v>5</v>
      </c>
      <c r="O6" s="82">
        <v>46</v>
      </c>
      <c r="P6" s="81">
        <v>10</v>
      </c>
    </row>
    <row r="7" spans="2:16" ht="16" x14ac:dyDescent="0.2">
      <c r="B7" s="143" t="s">
        <v>94</v>
      </c>
      <c r="C7" s="143" t="s">
        <v>100</v>
      </c>
      <c r="D7" s="81">
        <v>0</v>
      </c>
      <c r="H7" s="143" t="s">
        <v>109</v>
      </c>
      <c r="J7" s="84">
        <v>73</v>
      </c>
      <c r="K7" s="83" t="s">
        <v>124</v>
      </c>
      <c r="M7" s="81">
        <v>6</v>
      </c>
      <c r="N7" s="81">
        <v>6</v>
      </c>
      <c r="O7" s="82">
        <v>51</v>
      </c>
      <c r="P7" s="81">
        <v>10</v>
      </c>
    </row>
    <row r="8" spans="2:16" ht="16" x14ac:dyDescent="0.2">
      <c r="B8" s="143" t="s">
        <v>95</v>
      </c>
      <c r="C8" s="143" t="s">
        <v>134</v>
      </c>
      <c r="D8" s="81">
        <v>-4</v>
      </c>
      <c r="H8" s="144" t="s">
        <v>110</v>
      </c>
      <c r="J8" s="84">
        <v>80</v>
      </c>
      <c r="K8" s="83" t="s">
        <v>123</v>
      </c>
      <c r="M8" s="81">
        <v>7</v>
      </c>
      <c r="N8" s="115">
        <v>8</v>
      </c>
      <c r="O8" s="82">
        <v>56</v>
      </c>
      <c r="P8" s="81">
        <v>10</v>
      </c>
    </row>
    <row r="9" spans="2:16" ht="16" x14ac:dyDescent="0.2">
      <c r="H9" s="144" t="s">
        <v>111</v>
      </c>
      <c r="M9" s="81">
        <v>9</v>
      </c>
      <c r="N9" s="81">
        <v>10</v>
      </c>
      <c r="O9" s="82">
        <v>60</v>
      </c>
      <c r="P9" s="81">
        <v>10</v>
      </c>
    </row>
    <row r="10" spans="2:16" ht="32" x14ac:dyDescent="0.2">
      <c r="H10" s="144" t="s">
        <v>114</v>
      </c>
      <c r="M10" s="81">
        <v>11</v>
      </c>
      <c r="N10" s="81">
        <v>13</v>
      </c>
      <c r="O10" s="82">
        <v>65</v>
      </c>
      <c r="P10" s="81">
        <v>10</v>
      </c>
    </row>
    <row r="11" spans="2:16" x14ac:dyDescent="0.2">
      <c r="M11" s="81">
        <v>14</v>
      </c>
      <c r="N11" s="81">
        <v>15</v>
      </c>
      <c r="O11" s="82">
        <v>70</v>
      </c>
      <c r="P11" s="82">
        <v>8</v>
      </c>
    </row>
    <row r="12" spans="2:16" x14ac:dyDescent="0.2">
      <c r="M12" s="81">
        <v>16</v>
      </c>
      <c r="N12" s="81">
        <v>18</v>
      </c>
      <c r="O12" s="82">
        <v>73</v>
      </c>
      <c r="P12" s="82">
        <v>8</v>
      </c>
    </row>
    <row r="13" spans="2:16" x14ac:dyDescent="0.2">
      <c r="M13" s="81">
        <v>19</v>
      </c>
      <c r="N13" s="81">
        <v>20</v>
      </c>
      <c r="O13" s="82">
        <v>78</v>
      </c>
      <c r="P13" s="82">
        <v>8</v>
      </c>
    </row>
    <row r="14" spans="2:16" x14ac:dyDescent="0.2">
      <c r="M14" s="81">
        <v>21</v>
      </c>
      <c r="N14" s="81">
        <v>29</v>
      </c>
      <c r="O14" s="82">
        <v>80</v>
      </c>
      <c r="P14" s="82">
        <v>8</v>
      </c>
    </row>
    <row r="15" spans="2:16" x14ac:dyDescent="0.2">
      <c r="M15" s="81">
        <v>30</v>
      </c>
      <c r="N15" s="81">
        <v>39</v>
      </c>
      <c r="O15" s="82">
        <v>83</v>
      </c>
      <c r="P15" s="82">
        <v>8</v>
      </c>
    </row>
    <row r="16" spans="2:16" x14ac:dyDescent="0.2">
      <c r="M16" s="81">
        <v>40</v>
      </c>
      <c r="N16" s="81">
        <v>69</v>
      </c>
      <c r="O16" s="82">
        <v>80</v>
      </c>
      <c r="P16" s="82">
        <v>8</v>
      </c>
    </row>
    <row r="17" spans="13:16" x14ac:dyDescent="0.2">
      <c r="M17" s="81">
        <v>70</v>
      </c>
      <c r="N17" s="115">
        <v>79</v>
      </c>
      <c r="O17" s="82">
        <v>73</v>
      </c>
      <c r="P17" s="82">
        <v>8</v>
      </c>
    </row>
    <row r="18" spans="13:16" x14ac:dyDescent="0.2">
      <c r="M18" s="81">
        <v>80</v>
      </c>
      <c r="N18" s="81">
        <v>110</v>
      </c>
      <c r="O18" s="82">
        <v>68</v>
      </c>
      <c r="P18" s="82">
        <v>10</v>
      </c>
    </row>
  </sheetData>
  <sheetProtection algorithmName="SHA-512" hashValue="0qoeS2yNNcAaCyvD8M0pqVL8yEwhFwwK4d+h/FbmIhzlMls7FYn7g6mpSHC/CkmRECSHHkaeXlKlhvoH1vjKow==" saltValue="263LI47vH72yCV0/2imT4g==" spinCount="100000" sheet="1" objects="1" scenarios="1" selectLockedCells="1" selectUnlockedCells="1"/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8</vt:i4>
      </vt:variant>
    </vt:vector>
  </HeadingPairs>
  <TitlesOfParts>
    <vt:vector size="11" baseType="lpstr">
      <vt:lpstr>SIProgram</vt:lpstr>
      <vt:lpstr>2026.04.26</vt:lpstr>
      <vt:lpstr>SIData</vt:lpstr>
      <vt:lpstr>Adjustment</vt:lpstr>
      <vt:lpstr>Age</vt:lpstr>
      <vt:lpstr>Challenge</vt:lpstr>
      <vt:lpstr>Rating</vt:lpstr>
      <vt:lpstr>Relationship</vt:lpstr>
      <vt:lpstr>Satisfaction</vt:lpstr>
      <vt:lpstr>Score</vt:lpstr>
      <vt:lpstr>Types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 Fisher</dc:creator>
  <cp:lastModifiedBy>Brett Berg</cp:lastModifiedBy>
  <cp:lastPrinted>2025-09-26T00:57:53Z</cp:lastPrinted>
  <dcterms:created xsi:type="dcterms:W3CDTF">2025-07-10T15:41:05Z</dcterms:created>
  <dcterms:modified xsi:type="dcterms:W3CDTF">2026-04-28T00:37:47Z</dcterms:modified>
</cp:coreProperties>
</file>